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90" windowHeight="9195" activeTab="3"/>
  </bookViews>
  <sheets>
    <sheet name="СкМуж" sheetId="1" r:id="rId1"/>
    <sheet name="Ск_жен_Эст" sheetId="2" r:id="rId2"/>
    <sheet name="БлдФин" sheetId="3" r:id="rId3"/>
    <sheet name="БлдКвал" sheetId="4" r:id="rId4"/>
  </sheets>
  <definedNames>
    <definedName name="_xlnm.Print_Area" localSheetId="3">'БлдКвал'!$A$1:$T$91</definedName>
    <definedName name="_xlnm.Print_Area" localSheetId="2">'БлдФин'!$A$1:$W$57</definedName>
    <definedName name="_xlnm.Print_Area" localSheetId="1">'Ск_жен_Эст'!$A$1:$U$73</definedName>
    <definedName name="_xlnm.Print_Area" localSheetId="0">'СкМуж'!$A$1:$Y$86</definedName>
  </definedNames>
  <calcPr fullCalcOnLoad="1"/>
</workbook>
</file>

<file path=xl/sharedStrings.xml><?xml version="1.0" encoding="utf-8"?>
<sst xmlns="http://schemas.openxmlformats.org/spreadsheetml/2006/main" count="1483" uniqueCount="233">
  <si>
    <t>Открытый чемпионат Новосибирской области "Академ-2005"</t>
  </si>
  <si>
    <t>КУБОК СИБИРИ</t>
  </si>
  <si>
    <t>Новосибирск, Академгородок, Клуб скалолазов "Каскад", 25-27 ноября 2005</t>
  </si>
  <si>
    <t>Скорость, мужчины</t>
  </si>
  <si>
    <t>Фамилия Имя</t>
  </si>
  <si>
    <t>г.р.</t>
  </si>
  <si>
    <t>разр.</t>
  </si>
  <si>
    <t>команда</t>
  </si>
  <si>
    <t>квал (л, пр, сум)</t>
  </si>
  <si>
    <t>1/8 финала</t>
  </si>
  <si>
    <t>1/4 финала</t>
  </si>
  <si>
    <t>1/2 финала</t>
  </si>
  <si>
    <t>финал</t>
  </si>
  <si>
    <t>вып.</t>
  </si>
  <si>
    <t>Козлов Василий</t>
  </si>
  <si>
    <t>мс</t>
  </si>
  <si>
    <t>КГТУ</t>
  </si>
  <si>
    <t>кмс</t>
  </si>
  <si>
    <t>Мазуров Евгений</t>
  </si>
  <si>
    <t>СДЮШОР</t>
  </si>
  <si>
    <t>срыв</t>
  </si>
  <si>
    <t>-</t>
  </si>
  <si>
    <t>Севостьянов Антон</t>
  </si>
  <si>
    <t>Вертикаль</t>
  </si>
  <si>
    <t>Калина Александр</t>
  </si>
  <si>
    <t>Чаюн Игорь</t>
  </si>
  <si>
    <t>Каскад</t>
  </si>
  <si>
    <t>Бельчиков Алексей</t>
  </si>
  <si>
    <t>Донец Сергей</t>
  </si>
  <si>
    <t>Тимофеев Тимофей</t>
  </si>
  <si>
    <t xml:space="preserve">Шматько Вячеслав </t>
  </si>
  <si>
    <t>Терентьев Сергей</t>
  </si>
  <si>
    <t>Хижняков Александр</t>
  </si>
  <si>
    <t>КДЮСШ №2</t>
  </si>
  <si>
    <t>Мехов Алексей</t>
  </si>
  <si>
    <t>Матвеев Александр</t>
  </si>
  <si>
    <t>Параев Сергей</t>
  </si>
  <si>
    <t>ДЮСШ 16</t>
  </si>
  <si>
    <t>Гуляев Павел</t>
  </si>
  <si>
    <t>Самигуллин Марат</t>
  </si>
  <si>
    <t>Назаров Никита</t>
  </si>
  <si>
    <t>Рудько Семен</t>
  </si>
  <si>
    <t>Волков Глеб</t>
  </si>
  <si>
    <t>Мехов Петр</t>
  </si>
  <si>
    <t>Ульяхин Сергей</t>
  </si>
  <si>
    <t>Тютюков Алексей</t>
  </si>
  <si>
    <t>Малашин Михаил</t>
  </si>
  <si>
    <t>АлтГТУ</t>
  </si>
  <si>
    <t>Черкашин Михаил</t>
  </si>
  <si>
    <t>Кузенков Вадим</t>
  </si>
  <si>
    <t>Аникевич Николай</t>
  </si>
  <si>
    <t>Донской Артем</t>
  </si>
  <si>
    <t>Мариноха Тихон</t>
  </si>
  <si>
    <t>Огурцов Алексей</t>
  </si>
  <si>
    <t>Мирошниченко Андрей</t>
  </si>
  <si>
    <t>Разенкин Виталий</t>
  </si>
  <si>
    <t>Романьков Антон</t>
  </si>
  <si>
    <t>Гинжул Александр</t>
  </si>
  <si>
    <t>Новоселов Александр</t>
  </si>
  <si>
    <t>Мышляев Иван</t>
  </si>
  <si>
    <t>Гой Юрий</t>
  </si>
  <si>
    <t>Чалык Иван</t>
  </si>
  <si>
    <t>Ломовцев Денис</t>
  </si>
  <si>
    <t>Морозов Артем</t>
  </si>
  <si>
    <t>Ильиных Сергей</t>
  </si>
  <si>
    <t>Бобков Алексей</t>
  </si>
  <si>
    <t>Терехин Василий</t>
  </si>
  <si>
    <t>ТГУ</t>
  </si>
  <si>
    <t>Цитцер Виктор</t>
  </si>
  <si>
    <t>ДЮСШ Грань</t>
  </si>
  <si>
    <t>Богданов Григорий</t>
  </si>
  <si>
    <t>Чесноков Александр</t>
  </si>
  <si>
    <t>Валиев Александр</t>
  </si>
  <si>
    <t>Пивоваров Николай</t>
  </si>
  <si>
    <t>Акава Ростислав</t>
  </si>
  <si>
    <t>Дерешев Даниил</t>
  </si>
  <si>
    <t>Эпов Кирилл</t>
  </si>
  <si>
    <t>Жуков Сергей</t>
  </si>
  <si>
    <t>Ариадна</t>
  </si>
  <si>
    <t>Антонов Игорь</t>
  </si>
  <si>
    <t>б/р</t>
  </si>
  <si>
    <t xml:space="preserve">Малахин Илья </t>
  </si>
  <si>
    <t>Волков Денис</t>
  </si>
  <si>
    <t>Пак Павел</t>
  </si>
  <si>
    <t>Канаш Алексей,</t>
  </si>
  <si>
    <t>Попович Владимир</t>
  </si>
  <si>
    <t>1Ю</t>
  </si>
  <si>
    <t>Петров Владислав</t>
  </si>
  <si>
    <t>Рейтер Анадрей</t>
  </si>
  <si>
    <t>Дуплинский Георгий</t>
  </si>
  <si>
    <t>Попельнюхов Анатолий</t>
  </si>
  <si>
    <t>Квон Александр</t>
  </si>
  <si>
    <t>Бедрин Никита</t>
  </si>
  <si>
    <t>Чекушкин Олег</t>
  </si>
  <si>
    <t>Шульгин Александр</t>
  </si>
  <si>
    <t>Шаламов Кирилл</t>
  </si>
  <si>
    <t>Говорущенко Максим</t>
  </si>
  <si>
    <t>Жданов Евгений</t>
  </si>
  <si>
    <t>Табакаев Иван</t>
  </si>
  <si>
    <t>Кичкайло Алексей</t>
  </si>
  <si>
    <t>Цветков Василий</t>
  </si>
  <si>
    <t>Грязнов Александр</t>
  </si>
  <si>
    <t>Широков Валентин</t>
  </si>
  <si>
    <t>Шерстюков Павел</t>
  </si>
  <si>
    <t>Лузин Алексей</t>
  </si>
  <si>
    <t>Пак Леонид</t>
  </si>
  <si>
    <t>Воронченко Роман</t>
  </si>
  <si>
    <t>Якименко Виталий</t>
  </si>
  <si>
    <t>Гл.судья Бурдакова О.А.</t>
  </si>
  <si>
    <t>Гл. секретарь Очеретинская Е.Д.</t>
  </si>
  <si>
    <t>к1</t>
  </si>
  <si>
    <t>к2</t>
  </si>
  <si>
    <t>к3</t>
  </si>
  <si>
    <t>к4</t>
  </si>
  <si>
    <t>к5</t>
  </si>
  <si>
    <t>к6</t>
  </si>
  <si>
    <t>к9</t>
  </si>
  <si>
    <t>всего</t>
  </si>
  <si>
    <t>2подгр</t>
  </si>
  <si>
    <t>2Ю</t>
  </si>
  <si>
    <t>3Ю</t>
  </si>
  <si>
    <t>место</t>
  </si>
  <si>
    <t>Скорость, женщины</t>
  </si>
  <si>
    <t>город</t>
  </si>
  <si>
    <t>Сиволапова Екатерина</t>
  </si>
  <si>
    <t>Новокузнецк</t>
  </si>
  <si>
    <t>Морозкина Ольга</t>
  </si>
  <si>
    <t>мсмк</t>
  </si>
  <si>
    <t>Красноярск</t>
  </si>
  <si>
    <t>Терентьева Галина</t>
  </si>
  <si>
    <t>Ячник Юлия</t>
  </si>
  <si>
    <t>Клецкова Надежда</t>
  </si>
  <si>
    <t>Андреева Алена</t>
  </si>
  <si>
    <t xml:space="preserve">Шахматова Евгения </t>
  </si>
  <si>
    <t>Дуплинская Юлия</t>
  </si>
  <si>
    <t>Артюхова Анастасия</t>
  </si>
  <si>
    <t>Соломатова Елена</t>
  </si>
  <si>
    <t>Амбросова Елена</t>
  </si>
  <si>
    <t>Новосибирск</t>
  </si>
  <si>
    <t>Петрова Мария</t>
  </si>
  <si>
    <t>Иванова Ольга</t>
  </si>
  <si>
    <t>Барнаул</t>
  </si>
  <si>
    <t>Трофимова Марина</t>
  </si>
  <si>
    <t>ФСС</t>
  </si>
  <si>
    <t>Иркутск</t>
  </si>
  <si>
    <t>Волкова Ассоль</t>
  </si>
  <si>
    <t>Грущенко Анастасия</t>
  </si>
  <si>
    <t>Томск</t>
  </si>
  <si>
    <t>Долженко Татьяна</t>
  </si>
  <si>
    <t>Смеловская Мария</t>
  </si>
  <si>
    <t>СК «Буревестник»</t>
  </si>
  <si>
    <t>Одинцова Таисия</t>
  </si>
  <si>
    <t>Яковлева Виктория</t>
  </si>
  <si>
    <t>III</t>
  </si>
  <si>
    <t>Кемерово</t>
  </si>
  <si>
    <t xml:space="preserve">Помытова Лидия </t>
  </si>
  <si>
    <t>Леонова Евгения</t>
  </si>
  <si>
    <t>Окуренко Анастасия</t>
  </si>
  <si>
    <t>Авсеева Елена</t>
  </si>
  <si>
    <t>Эстафета</t>
  </si>
  <si>
    <t>Название</t>
  </si>
  <si>
    <t>квал</t>
  </si>
  <si>
    <t>Крутые бобры (Красноярск)</t>
  </si>
  <si>
    <t>Терентьева, Донец, Козлов</t>
  </si>
  <si>
    <t>Дружба (Красноярск)</t>
  </si>
  <si>
    <t>Ульяхин, Бельчиков, Морозкина</t>
  </si>
  <si>
    <t>Красноярск-2</t>
  </si>
  <si>
    <t>Мазуров, Андреева, Шматько</t>
  </si>
  <si>
    <t>Нокдаун (Кем, Новок)</t>
  </si>
  <si>
    <t>Сиволапова, Гуляев, Хижняков</t>
  </si>
  <si>
    <t>СКБЛНАХ (Кем, Новок)</t>
  </si>
  <si>
    <t>Матвеев, Дуплинский, Дуплинская</t>
  </si>
  <si>
    <t>Валенки (Томск)</t>
  </si>
  <si>
    <t>Рудько, Назаров, Грущенко</t>
  </si>
  <si>
    <t>Красноярск-1</t>
  </si>
  <si>
    <t>Черкашин, Терентьев, Соломатова</t>
  </si>
  <si>
    <t>Вертикаль Extreme(Красн,Омск)</t>
  </si>
  <si>
    <t>Ячник, Севостьянов, Самигуллин</t>
  </si>
  <si>
    <t>Три парня (Томск, Омск, Новок)</t>
  </si>
  <si>
    <t>Параев, Калина, Авсеева</t>
  </si>
  <si>
    <t>АТГ (Новосиб)</t>
  </si>
  <si>
    <t>Волкова, Мариноха, Волков</t>
  </si>
  <si>
    <t>Политехник (Барн)</t>
  </si>
  <si>
    <t>Малашин, Иванова, Кузенков</t>
  </si>
  <si>
    <t>Гномы (Омск, Новок)</t>
  </si>
  <si>
    <t>Ломовцев, Гинжул, Артюхова</t>
  </si>
  <si>
    <t>Орехи (Новок)</t>
  </si>
  <si>
    <t>Леонова, Помытова, Терехин</t>
  </si>
  <si>
    <t>ПереЕжики (Новосибирск)</t>
  </si>
  <si>
    <t>Чеславлева, Богданов, Мышляев</t>
  </si>
  <si>
    <t>ТГУ (Томск)</t>
  </si>
  <si>
    <t>Кичиайло, Помытова, Терехин</t>
  </si>
  <si>
    <t>КВА (Кем)</t>
  </si>
  <si>
    <t>Яковлева, Морозов, Эпов</t>
  </si>
  <si>
    <t>Капец (Новосиб, Красноярск)</t>
  </si>
  <si>
    <t>Тимофеев, Чаюн, Шахматова</t>
  </si>
  <si>
    <t>Бум (Новосибирск)</t>
  </si>
  <si>
    <t>Пак, Пивоваров, Долженко</t>
  </si>
  <si>
    <t>состав</t>
  </si>
  <si>
    <t>Боулдеринг, мужчины, квалификация, гр.1</t>
  </si>
  <si>
    <t>разряд</t>
  </si>
  <si>
    <t>1T</t>
  </si>
  <si>
    <t>1B</t>
  </si>
  <si>
    <t>2T</t>
  </si>
  <si>
    <t>2B</t>
  </si>
  <si>
    <t>3T</t>
  </si>
  <si>
    <t>3B</t>
  </si>
  <si>
    <t>4T</t>
  </si>
  <si>
    <t>4B</t>
  </si>
  <si>
    <t>TOP</t>
  </si>
  <si>
    <t>Bonus</t>
  </si>
  <si>
    <t>Омск</t>
  </si>
  <si>
    <t>Кобелев Денис</t>
  </si>
  <si>
    <t>Шуваев Алексей</t>
  </si>
  <si>
    <t>Черкашин Иван</t>
  </si>
  <si>
    <t>Гаврилов Алексей</t>
  </si>
  <si>
    <t>Остапенко Сергей</t>
  </si>
  <si>
    <t>Боулдеринг, мужчины, квалификация, гр.2</t>
  </si>
  <si>
    <t>Вып.р.</t>
  </si>
  <si>
    <t>Ф</t>
  </si>
  <si>
    <t>И</t>
  </si>
  <si>
    <t>Н</t>
  </si>
  <si>
    <t>А</t>
  </si>
  <si>
    <t>Л</t>
  </si>
  <si>
    <t>Брагина Дарья</t>
  </si>
  <si>
    <t>Барсук Ольга</t>
  </si>
  <si>
    <t>Чеславлева Светлана</t>
  </si>
  <si>
    <t>5T</t>
  </si>
  <si>
    <t>5B</t>
  </si>
  <si>
    <t>6T</t>
  </si>
  <si>
    <t>6B</t>
  </si>
  <si>
    <t>Боулдеринг, женщины</t>
  </si>
  <si>
    <t>Буревестник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</si>
</sst>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left"/>
    </xf>
    <xf numFmtId="2" fontId="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10" xfId="0" applyNumberFormat="1" applyFont="1" applyBorder="1" applyAlignment="1" quotePrefix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left"/>
    </xf>
    <xf numFmtId="0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 quotePrefix="1">
      <alignment horizontal="left"/>
    </xf>
    <xf numFmtId="0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29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 quotePrefix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left"/>
    </xf>
    <xf numFmtId="2" fontId="1" fillId="0" borderId="40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2" fontId="1" fillId="0" borderId="26" xfId="0" applyNumberFormat="1" applyFont="1" applyFill="1" applyBorder="1" applyAlignment="1" quotePrefix="1">
      <alignment horizontal="center"/>
    </xf>
    <xf numFmtId="0" fontId="1" fillId="0" borderId="22" xfId="0" applyFont="1" applyBorder="1" applyAlignment="1">
      <alignment/>
    </xf>
    <xf numFmtId="2" fontId="1" fillId="0" borderId="17" xfId="0" applyNumberFormat="1" applyFont="1" applyFill="1" applyBorder="1" applyAlignment="1" quotePrefix="1">
      <alignment horizontal="center"/>
    </xf>
    <xf numFmtId="2" fontId="1" fillId="0" borderId="44" xfId="0" applyNumberFormat="1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8" xfId="0" applyFont="1" applyBorder="1" applyAlignment="1">
      <alignment/>
    </xf>
    <xf numFmtId="2" fontId="3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3" fillId="0" borderId="6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3" fillId="0" borderId="61" xfId="0" applyNumberFormat="1" applyFont="1" applyBorder="1" applyAlignment="1" quotePrefix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/>
    </xf>
    <xf numFmtId="2" fontId="3" fillId="0" borderId="62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2" fontId="3" fillId="0" borderId="16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 quotePrefix="1">
      <alignment horizontal="center"/>
    </xf>
    <xf numFmtId="2" fontId="1" fillId="0" borderId="46" xfId="0" applyNumberFormat="1" applyFont="1" applyFill="1" applyBorder="1" applyAlignment="1" quotePrefix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63" xfId="0" applyBorder="1" applyAlignment="1">
      <alignment horizontal="center"/>
    </xf>
    <xf numFmtId="0" fontId="1" fillId="0" borderId="64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67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center"/>
    </xf>
    <xf numFmtId="2" fontId="1" fillId="0" borderId="7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 quotePrefix="1">
      <alignment horizontal="center"/>
    </xf>
    <xf numFmtId="2" fontId="3" fillId="0" borderId="20" xfId="0" applyNumberFormat="1" applyFont="1" applyBorder="1" applyAlignment="1" quotePrefix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/>
    </xf>
    <xf numFmtId="0" fontId="1" fillId="0" borderId="70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center"/>
    </xf>
    <xf numFmtId="2" fontId="3" fillId="0" borderId="72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2" fontId="1" fillId="0" borderId="6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center"/>
    </xf>
    <xf numFmtId="2" fontId="1" fillId="0" borderId="6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 quotePrefix="1">
      <alignment horizontal="center"/>
    </xf>
    <xf numFmtId="2" fontId="1" fillId="0" borderId="71" xfId="0" applyNumberFormat="1" applyFont="1" applyFill="1" applyBorder="1" applyAlignment="1">
      <alignment horizontal="center"/>
    </xf>
    <xf numFmtId="2" fontId="3" fillId="0" borderId="72" xfId="0" applyNumberFormat="1" applyFont="1" applyBorder="1" applyAlignment="1" quotePrefix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8" xfId="0" applyFont="1" applyBorder="1" applyAlignment="1">
      <alignment horizontal="left"/>
    </xf>
    <xf numFmtId="0" fontId="1" fillId="0" borderId="67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 quotePrefix="1">
      <alignment horizontal="center"/>
    </xf>
    <xf numFmtId="2" fontId="1" fillId="0" borderId="25" xfId="0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58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 quotePrefix="1">
      <alignment horizontal="center"/>
    </xf>
    <xf numFmtId="0" fontId="1" fillId="0" borderId="32" xfId="0" applyFont="1" applyBorder="1" applyAlignment="1" quotePrefix="1">
      <alignment horizontal="center"/>
    </xf>
    <xf numFmtId="0" fontId="1" fillId="0" borderId="26" xfId="0" applyFont="1" applyBorder="1" applyAlignment="1" quotePrefix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 quotePrefix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workbookViewId="0" topLeftCell="A1">
      <selection activeCell="A1" sqref="A1:Y86"/>
    </sheetView>
  </sheetViews>
  <sheetFormatPr defaultColWidth="9.140625" defaultRowHeight="12"/>
  <cols>
    <col min="1" max="1" width="4.140625" style="2" customWidth="1"/>
    <col min="2" max="2" width="16.140625" style="2" customWidth="1"/>
    <col min="3" max="3" width="3.140625" style="2" customWidth="1"/>
    <col min="4" max="4" width="3.8515625" style="2" customWidth="1"/>
    <col min="5" max="5" width="10.140625" style="2" customWidth="1"/>
    <col min="6" max="7" width="5.28125" style="2" customWidth="1"/>
    <col min="8" max="8" width="5.7109375" style="89" customWidth="1"/>
    <col min="9" max="9" width="1.8515625" style="89" customWidth="1"/>
    <col min="10" max="10" width="5.00390625" style="2" customWidth="1"/>
    <col min="11" max="11" width="5.140625" style="2" customWidth="1"/>
    <col min="12" max="12" width="4.8515625" style="2" customWidth="1"/>
    <col min="13" max="13" width="1.8515625" style="2" customWidth="1"/>
    <col min="14" max="14" width="4.8515625" style="2" customWidth="1"/>
    <col min="15" max="15" width="5.421875" style="2" customWidth="1"/>
    <col min="16" max="16" width="5.00390625" style="2" customWidth="1"/>
    <col min="17" max="17" width="1.8515625" style="2" customWidth="1"/>
    <col min="18" max="18" width="5.00390625" style="2" customWidth="1"/>
    <col min="19" max="19" width="3.8515625" style="2" customWidth="1"/>
    <col min="20" max="21" width="4.7109375" style="2" customWidth="1"/>
    <col min="22" max="22" width="5.140625" style="2" customWidth="1"/>
    <col min="23" max="23" width="4.7109375" style="2" customWidth="1"/>
    <col min="24" max="24" width="3.421875" style="2" customWidth="1"/>
    <col min="25" max="25" width="2.00390625" style="2" customWidth="1"/>
    <col min="26" max="26" width="6.00390625" style="2" customWidth="1"/>
    <col min="27" max="27" width="6.7109375" style="2" customWidth="1"/>
    <col min="28" max="16384" width="9.28125" style="2" customWidth="1"/>
  </cols>
  <sheetData>
    <row r="1" spans="1:11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>
      <c r="A2" s="3" t="s">
        <v>1</v>
      </c>
      <c r="B2" s="3"/>
      <c r="C2" s="4"/>
      <c r="D2" s="3"/>
      <c r="E2" s="3"/>
      <c r="F2" s="3"/>
      <c r="G2" s="3"/>
      <c r="H2" s="5"/>
      <c r="I2" s="5"/>
      <c r="J2" s="3"/>
      <c r="K2" s="3"/>
    </row>
    <row r="3" spans="1:11" ht="9.75">
      <c r="A3" s="3" t="s">
        <v>2</v>
      </c>
      <c r="B3" s="3"/>
      <c r="C3" s="4"/>
      <c r="D3" s="3"/>
      <c r="E3" s="3"/>
      <c r="F3" s="3"/>
      <c r="G3" s="3"/>
      <c r="H3" s="5"/>
      <c r="I3" s="5"/>
      <c r="J3" s="3"/>
      <c r="K3" s="3"/>
    </row>
    <row r="4" spans="1:11" ht="10.5" thickBot="1">
      <c r="A4" s="3" t="s">
        <v>3</v>
      </c>
      <c r="B4" s="3"/>
      <c r="C4" s="3"/>
      <c r="D4" s="3"/>
      <c r="E4" s="3"/>
      <c r="F4" s="3"/>
      <c r="G4" s="3"/>
      <c r="H4" s="5"/>
      <c r="I4" s="5"/>
      <c r="J4" s="3"/>
      <c r="K4" s="3"/>
    </row>
    <row r="5" spans="1:24" ht="12" customHeight="1" thickBot="1">
      <c r="A5" s="100" t="s">
        <v>121</v>
      </c>
      <c r="B5" s="94" t="s">
        <v>4</v>
      </c>
      <c r="C5" s="7" t="s">
        <v>5</v>
      </c>
      <c r="D5" s="7" t="s">
        <v>6</v>
      </c>
      <c r="E5" s="7" t="s">
        <v>7</v>
      </c>
      <c r="F5" s="306" t="s">
        <v>8</v>
      </c>
      <c r="G5" s="304"/>
      <c r="H5" s="304"/>
      <c r="I5" s="307" t="s">
        <v>9</v>
      </c>
      <c r="J5" s="308"/>
      <c r="K5" s="308"/>
      <c r="L5" s="309"/>
      <c r="M5" s="307" t="s">
        <v>10</v>
      </c>
      <c r="N5" s="308"/>
      <c r="O5" s="308"/>
      <c r="P5" s="309"/>
      <c r="Q5" s="307" t="s">
        <v>11</v>
      </c>
      <c r="R5" s="308"/>
      <c r="S5" s="308"/>
      <c r="T5" s="309"/>
      <c r="U5" s="303" t="s">
        <v>12</v>
      </c>
      <c r="V5" s="304"/>
      <c r="W5" s="305"/>
      <c r="X5" s="11" t="s">
        <v>13</v>
      </c>
    </row>
    <row r="6" spans="1:24" ht="9.75">
      <c r="A6" s="101">
        <v>1</v>
      </c>
      <c r="B6" s="95" t="s">
        <v>14</v>
      </c>
      <c r="C6" s="13">
        <v>87</v>
      </c>
      <c r="D6" s="13" t="s">
        <v>15</v>
      </c>
      <c r="E6" s="12" t="s">
        <v>16</v>
      </c>
      <c r="F6" s="14">
        <v>13.03</v>
      </c>
      <c r="G6" s="14">
        <v>10.84</v>
      </c>
      <c r="H6" s="15">
        <f>SUM(F6:G6)</f>
        <v>23.869999999999997</v>
      </c>
      <c r="I6" s="16">
        <v>4</v>
      </c>
      <c r="J6" s="17">
        <v>10.97</v>
      </c>
      <c r="K6" s="17">
        <v>9.35</v>
      </c>
      <c r="L6" s="18">
        <f aca="true" t="shared" si="0" ref="L6:L20">SUM(J6:K6)</f>
        <v>20.32</v>
      </c>
      <c r="M6" s="19">
        <v>2</v>
      </c>
      <c r="N6" s="17">
        <v>9.81</v>
      </c>
      <c r="O6" s="17">
        <v>9.37</v>
      </c>
      <c r="P6" s="20">
        <f aca="true" t="shared" si="1" ref="P6:P12">SUM(N6:O6)</f>
        <v>19.18</v>
      </c>
      <c r="Q6" s="19">
        <v>2</v>
      </c>
      <c r="R6" s="21">
        <v>15.4</v>
      </c>
      <c r="S6" s="21">
        <v>7.56</v>
      </c>
      <c r="T6" s="22">
        <f>SUM(R6:S6)</f>
        <v>22.96</v>
      </c>
      <c r="U6" s="23">
        <v>9.65</v>
      </c>
      <c r="V6" s="21">
        <v>7.1</v>
      </c>
      <c r="W6" s="22">
        <f>SUM(U6:V6)</f>
        <v>16.75</v>
      </c>
      <c r="X6" s="24" t="s">
        <v>17</v>
      </c>
    </row>
    <row r="7" spans="1:24" ht="10.5" thickBot="1">
      <c r="A7" s="102">
        <v>2</v>
      </c>
      <c r="B7" s="96" t="s">
        <v>18</v>
      </c>
      <c r="C7" s="26">
        <v>85</v>
      </c>
      <c r="D7" s="26" t="s">
        <v>17</v>
      </c>
      <c r="E7" s="25" t="s">
        <v>19</v>
      </c>
      <c r="F7" s="27">
        <v>13.93</v>
      </c>
      <c r="G7" s="27">
        <v>12.84</v>
      </c>
      <c r="H7" s="28">
        <f>SUM(F7:G7)</f>
        <v>26.77</v>
      </c>
      <c r="I7" s="29">
        <v>6</v>
      </c>
      <c r="J7" s="30">
        <v>11.75</v>
      </c>
      <c r="K7" s="30">
        <v>10.16</v>
      </c>
      <c r="L7" s="31">
        <f t="shared" si="0"/>
        <v>21.91</v>
      </c>
      <c r="M7" s="32">
        <v>3</v>
      </c>
      <c r="N7" s="33">
        <v>9.53</v>
      </c>
      <c r="O7" s="33">
        <v>8.59</v>
      </c>
      <c r="P7" s="34">
        <f t="shared" si="1"/>
        <v>18.119999999999997</v>
      </c>
      <c r="Q7" s="32">
        <v>1</v>
      </c>
      <c r="R7" s="33">
        <v>9.53</v>
      </c>
      <c r="S7" s="33">
        <v>9.19</v>
      </c>
      <c r="T7" s="34">
        <f>SUM(R7:S7)</f>
        <v>18.72</v>
      </c>
      <c r="U7" s="35">
        <v>9.68</v>
      </c>
      <c r="V7" s="33" t="s">
        <v>20</v>
      </c>
      <c r="W7" s="36" t="s">
        <v>21</v>
      </c>
      <c r="X7" s="37" t="s">
        <v>17</v>
      </c>
    </row>
    <row r="8" spans="1:24" ht="9.75">
      <c r="A8" s="101">
        <v>3</v>
      </c>
      <c r="B8" s="95" t="s">
        <v>22</v>
      </c>
      <c r="C8" s="13">
        <v>85</v>
      </c>
      <c r="D8" s="13" t="s">
        <v>17</v>
      </c>
      <c r="E8" s="12" t="s">
        <v>23</v>
      </c>
      <c r="F8" s="14">
        <v>14.12</v>
      </c>
      <c r="G8" s="14">
        <v>12.5</v>
      </c>
      <c r="H8" s="15">
        <f>SUM(F8:G8)</f>
        <v>26.619999999999997</v>
      </c>
      <c r="I8" s="16">
        <v>5</v>
      </c>
      <c r="J8" s="17">
        <v>11.06</v>
      </c>
      <c r="K8" s="17">
        <v>10.12</v>
      </c>
      <c r="L8" s="18">
        <f t="shared" si="0"/>
        <v>21.18</v>
      </c>
      <c r="M8" s="19">
        <v>4</v>
      </c>
      <c r="N8" s="21">
        <v>10.5</v>
      </c>
      <c r="O8" s="21">
        <v>7.78</v>
      </c>
      <c r="P8" s="38">
        <f t="shared" si="1"/>
        <v>18.28</v>
      </c>
      <c r="Q8" s="39">
        <v>2</v>
      </c>
      <c r="R8" s="40" t="s">
        <v>20</v>
      </c>
      <c r="S8" s="40"/>
      <c r="T8" s="41" t="s">
        <v>21</v>
      </c>
      <c r="U8" s="42">
        <v>14</v>
      </c>
      <c r="V8" s="17">
        <v>10.19</v>
      </c>
      <c r="W8" s="20">
        <f>SUM(U8:V8)</f>
        <v>24.189999999999998</v>
      </c>
      <c r="X8" s="37" t="s">
        <v>17</v>
      </c>
    </row>
    <row r="9" spans="1:24" ht="10.5" thickBot="1">
      <c r="A9" s="102">
        <v>4</v>
      </c>
      <c r="B9" s="96" t="s">
        <v>24</v>
      </c>
      <c r="C9" s="26">
        <v>86</v>
      </c>
      <c r="D9" s="26" t="s">
        <v>17</v>
      </c>
      <c r="E9" s="25" t="s">
        <v>23</v>
      </c>
      <c r="F9" s="27">
        <v>14.19</v>
      </c>
      <c r="G9" s="27">
        <v>13.44</v>
      </c>
      <c r="H9" s="28">
        <f>SUM(F9:G9)</f>
        <v>27.63</v>
      </c>
      <c r="I9" s="29">
        <v>8</v>
      </c>
      <c r="J9" s="30">
        <v>11.16</v>
      </c>
      <c r="K9" s="30">
        <v>8.87</v>
      </c>
      <c r="L9" s="31">
        <f t="shared" si="0"/>
        <v>20.03</v>
      </c>
      <c r="M9" s="43">
        <v>1</v>
      </c>
      <c r="N9" s="33">
        <v>14.5</v>
      </c>
      <c r="O9" s="33">
        <v>12.62</v>
      </c>
      <c r="P9" s="34">
        <f t="shared" si="1"/>
        <v>27.119999999999997</v>
      </c>
      <c r="Q9" s="32">
        <v>1</v>
      </c>
      <c r="R9" s="33">
        <v>8.63</v>
      </c>
      <c r="S9" s="33" t="s">
        <v>20</v>
      </c>
      <c r="T9" s="36" t="s">
        <v>21</v>
      </c>
      <c r="U9" s="44" t="s">
        <v>20</v>
      </c>
      <c r="V9" s="45"/>
      <c r="W9" s="36" t="s">
        <v>21</v>
      </c>
      <c r="X9" s="37" t="s">
        <v>17</v>
      </c>
    </row>
    <row r="10" spans="1:24" ht="9.75">
      <c r="A10" s="101">
        <v>5</v>
      </c>
      <c r="B10" s="95" t="s">
        <v>25</v>
      </c>
      <c r="C10" s="13">
        <v>86</v>
      </c>
      <c r="D10" s="13" t="s">
        <v>17</v>
      </c>
      <c r="E10" s="12" t="s">
        <v>26</v>
      </c>
      <c r="F10" s="14">
        <v>10.31</v>
      </c>
      <c r="G10" s="14">
        <v>9.4</v>
      </c>
      <c r="H10" s="15">
        <f aca="true" t="shared" si="2" ref="H10:H64">SUM(F10:G10)</f>
        <v>19.71</v>
      </c>
      <c r="I10" s="16">
        <v>1</v>
      </c>
      <c r="J10" s="17">
        <v>11.41</v>
      </c>
      <c r="K10" s="17">
        <v>9.68</v>
      </c>
      <c r="L10" s="15">
        <f t="shared" si="0"/>
        <v>21.09</v>
      </c>
      <c r="M10" s="39">
        <v>4</v>
      </c>
      <c r="N10" s="17">
        <v>9.28</v>
      </c>
      <c r="O10" s="17">
        <v>9.12</v>
      </c>
      <c r="P10" s="20">
        <f t="shared" si="1"/>
        <v>18.4</v>
      </c>
      <c r="Q10" s="46"/>
      <c r="R10" s="46"/>
      <c r="S10" s="46"/>
      <c r="T10" s="46"/>
      <c r="U10" s="46"/>
      <c r="V10" s="46"/>
      <c r="W10" s="46"/>
      <c r="X10" s="37" t="s">
        <v>17</v>
      </c>
    </row>
    <row r="11" spans="1:24" ht="9.75">
      <c r="A11" s="103">
        <v>6</v>
      </c>
      <c r="B11" s="97" t="s">
        <v>27</v>
      </c>
      <c r="C11" s="48">
        <v>88</v>
      </c>
      <c r="D11" s="48" t="s">
        <v>17</v>
      </c>
      <c r="E11" s="47" t="s">
        <v>19</v>
      </c>
      <c r="F11" s="49">
        <v>14.91</v>
      </c>
      <c r="G11" s="49">
        <v>11.93</v>
      </c>
      <c r="H11" s="50">
        <f>SUM(F11:G11)</f>
        <v>26.84</v>
      </c>
      <c r="I11" s="51">
        <v>7</v>
      </c>
      <c r="J11" s="52">
        <v>10.47</v>
      </c>
      <c r="K11" s="52">
        <v>11.69</v>
      </c>
      <c r="L11" s="50">
        <f t="shared" si="0"/>
        <v>22.16</v>
      </c>
      <c r="M11" s="53">
        <v>2</v>
      </c>
      <c r="N11" s="54">
        <v>11.07</v>
      </c>
      <c r="O11" s="55">
        <v>8.41</v>
      </c>
      <c r="P11" s="56">
        <f t="shared" si="1"/>
        <v>19.48</v>
      </c>
      <c r="Q11" s="46"/>
      <c r="R11" s="46"/>
      <c r="S11" s="46"/>
      <c r="T11" s="46"/>
      <c r="U11" s="46"/>
      <c r="V11" s="46"/>
      <c r="W11" s="46"/>
      <c r="X11" s="37" t="s">
        <v>17</v>
      </c>
    </row>
    <row r="12" spans="1:24" ht="9.75">
      <c r="A12" s="103">
        <v>7</v>
      </c>
      <c r="B12" s="97" t="s">
        <v>28</v>
      </c>
      <c r="C12" s="48">
        <v>86</v>
      </c>
      <c r="D12" s="48" t="s">
        <v>17</v>
      </c>
      <c r="E12" s="47" t="s">
        <v>19</v>
      </c>
      <c r="F12" s="49">
        <v>12.75</v>
      </c>
      <c r="G12" s="49">
        <v>10.56</v>
      </c>
      <c r="H12" s="50">
        <f>SUM(F12:G12)</f>
        <v>23.310000000000002</v>
      </c>
      <c r="I12" s="51">
        <v>3</v>
      </c>
      <c r="J12" s="52">
        <v>11.09</v>
      </c>
      <c r="K12" s="52">
        <v>9.54</v>
      </c>
      <c r="L12" s="50">
        <f t="shared" si="0"/>
        <v>20.63</v>
      </c>
      <c r="M12" s="53">
        <v>3</v>
      </c>
      <c r="N12" s="54">
        <v>11.78</v>
      </c>
      <c r="O12" s="54">
        <v>8.03</v>
      </c>
      <c r="P12" s="57">
        <f t="shared" si="1"/>
        <v>19.81</v>
      </c>
      <c r="Q12" s="46"/>
      <c r="R12" s="46"/>
      <c r="S12" s="46"/>
      <c r="T12" s="46"/>
      <c r="U12" s="46"/>
      <c r="V12" s="46"/>
      <c r="W12" s="46"/>
      <c r="X12" s="37" t="s">
        <v>17</v>
      </c>
    </row>
    <row r="13" spans="1:24" ht="10.5" thickBot="1">
      <c r="A13" s="102">
        <v>8</v>
      </c>
      <c r="B13" s="96" t="s">
        <v>29</v>
      </c>
      <c r="C13" s="26">
        <v>87</v>
      </c>
      <c r="D13" s="26" t="s">
        <v>17</v>
      </c>
      <c r="E13" s="25" t="s">
        <v>26</v>
      </c>
      <c r="F13" s="27">
        <v>15.56</v>
      </c>
      <c r="G13" s="27">
        <v>14.47</v>
      </c>
      <c r="H13" s="28">
        <f>SUM(F13:G13)</f>
        <v>30.03</v>
      </c>
      <c r="I13" s="58">
        <v>2</v>
      </c>
      <c r="J13" s="33">
        <v>14.72</v>
      </c>
      <c r="K13" s="33">
        <v>10.81</v>
      </c>
      <c r="L13" s="28">
        <f t="shared" si="0"/>
        <v>25.53</v>
      </c>
      <c r="M13" s="32">
        <v>1</v>
      </c>
      <c r="N13" s="33" t="s">
        <v>20</v>
      </c>
      <c r="O13" s="33">
        <v>12.06</v>
      </c>
      <c r="P13" s="59" t="s">
        <v>21</v>
      </c>
      <c r="Q13" s="46"/>
      <c r="R13" s="46"/>
      <c r="S13" s="46"/>
      <c r="T13" s="46"/>
      <c r="U13" s="46"/>
      <c r="V13" s="46"/>
      <c r="W13" s="46"/>
      <c r="X13" s="37" t="s">
        <v>17</v>
      </c>
    </row>
    <row r="14" spans="1:24" ht="9.75">
      <c r="A14" s="101">
        <v>9</v>
      </c>
      <c r="B14" s="95" t="s">
        <v>30</v>
      </c>
      <c r="C14" s="13">
        <v>84</v>
      </c>
      <c r="D14" s="13" t="s">
        <v>15</v>
      </c>
      <c r="E14" s="12" t="s">
        <v>19</v>
      </c>
      <c r="F14" s="14">
        <v>13.79</v>
      </c>
      <c r="G14" s="14">
        <v>14.87</v>
      </c>
      <c r="H14" s="15">
        <f>SUM(F14:G14)</f>
        <v>28.659999999999997</v>
      </c>
      <c r="I14" s="60">
        <v>7</v>
      </c>
      <c r="J14" s="21">
        <v>10.88</v>
      </c>
      <c r="K14" s="21">
        <v>11.78</v>
      </c>
      <c r="L14" s="18">
        <f t="shared" si="0"/>
        <v>22.66</v>
      </c>
      <c r="M14" s="46"/>
      <c r="N14" s="61"/>
      <c r="O14" s="61"/>
      <c r="P14" s="61"/>
      <c r="Q14" s="46"/>
      <c r="R14" s="46"/>
      <c r="S14" s="46"/>
      <c r="T14" s="46"/>
      <c r="U14" s="46"/>
      <c r="V14" s="46"/>
      <c r="W14" s="46"/>
      <c r="X14" s="37" t="s">
        <v>17</v>
      </c>
    </row>
    <row r="15" spans="1:24" ht="9.75">
      <c r="A15" s="103">
        <v>10</v>
      </c>
      <c r="B15" s="97" t="s">
        <v>31</v>
      </c>
      <c r="C15" s="48">
        <v>85</v>
      </c>
      <c r="D15" s="48" t="s">
        <v>15</v>
      </c>
      <c r="E15" s="47" t="s">
        <v>16</v>
      </c>
      <c r="F15" s="49">
        <v>15.03</v>
      </c>
      <c r="G15" s="49">
        <v>12.62</v>
      </c>
      <c r="H15" s="50">
        <f t="shared" si="2"/>
        <v>27.65</v>
      </c>
      <c r="I15" s="62">
        <v>8</v>
      </c>
      <c r="J15" s="54">
        <v>12.06</v>
      </c>
      <c r="K15" s="54">
        <v>11.03</v>
      </c>
      <c r="L15" s="63">
        <f t="shared" si="0"/>
        <v>23.09</v>
      </c>
      <c r="M15" s="46"/>
      <c r="N15" s="61"/>
      <c r="O15" s="61"/>
      <c r="P15" s="61"/>
      <c r="Q15" s="46"/>
      <c r="R15" s="46"/>
      <c r="S15" s="46"/>
      <c r="T15" s="46"/>
      <c r="U15" s="46"/>
      <c r="V15" s="46"/>
      <c r="W15" s="46"/>
      <c r="X15" s="37" t="s">
        <v>17</v>
      </c>
    </row>
    <row r="16" spans="1:24" ht="9.75">
      <c r="A16" s="103">
        <v>11</v>
      </c>
      <c r="B16" s="97" t="s">
        <v>32</v>
      </c>
      <c r="C16" s="48">
        <v>80</v>
      </c>
      <c r="D16" s="48" t="s">
        <v>17</v>
      </c>
      <c r="E16" s="47" t="s">
        <v>33</v>
      </c>
      <c r="F16" s="49">
        <v>16.16</v>
      </c>
      <c r="G16" s="49">
        <v>13.41</v>
      </c>
      <c r="H16" s="50">
        <f>SUM(F16:G16)</f>
        <v>29.57</v>
      </c>
      <c r="I16" s="64">
        <v>5</v>
      </c>
      <c r="J16" s="54">
        <v>13.72</v>
      </c>
      <c r="K16" s="54">
        <v>9.43</v>
      </c>
      <c r="L16" s="63">
        <f t="shared" si="0"/>
        <v>23.15</v>
      </c>
      <c r="M16" s="46"/>
      <c r="N16" s="61"/>
      <c r="O16" s="61"/>
      <c r="P16" s="61"/>
      <c r="Q16" s="46"/>
      <c r="R16" s="46"/>
      <c r="S16" s="46"/>
      <c r="T16" s="46"/>
      <c r="U16" s="46"/>
      <c r="V16" s="46"/>
      <c r="W16" s="46"/>
      <c r="X16" s="37" t="s">
        <v>17</v>
      </c>
    </row>
    <row r="17" spans="1:24" ht="9.75">
      <c r="A17" s="103">
        <v>12</v>
      </c>
      <c r="B17" s="98" t="s">
        <v>34</v>
      </c>
      <c r="C17" s="66">
        <v>84</v>
      </c>
      <c r="D17" s="66" t="s">
        <v>17</v>
      </c>
      <c r="E17" s="65" t="s">
        <v>23</v>
      </c>
      <c r="F17" s="49">
        <v>17.4</v>
      </c>
      <c r="G17" s="67">
        <v>12.41</v>
      </c>
      <c r="H17" s="50">
        <f t="shared" si="2"/>
        <v>29.81</v>
      </c>
      <c r="I17" s="64">
        <v>4</v>
      </c>
      <c r="J17" s="54">
        <v>15.1</v>
      </c>
      <c r="K17" s="54">
        <v>10.44</v>
      </c>
      <c r="L17" s="63">
        <f t="shared" si="0"/>
        <v>25.54</v>
      </c>
      <c r="M17" s="46"/>
      <c r="N17" s="61"/>
      <c r="O17" s="61"/>
      <c r="P17" s="61"/>
      <c r="Q17" s="46"/>
      <c r="R17" s="46"/>
      <c r="S17" s="46"/>
      <c r="T17" s="46"/>
      <c r="U17" s="46"/>
      <c r="V17" s="46"/>
      <c r="W17" s="46"/>
      <c r="X17" s="37" t="s">
        <v>17</v>
      </c>
    </row>
    <row r="18" spans="1:24" ht="9.75">
      <c r="A18" s="103">
        <v>13</v>
      </c>
      <c r="B18" s="97" t="s">
        <v>35</v>
      </c>
      <c r="C18" s="48">
        <v>81</v>
      </c>
      <c r="D18" s="48" t="s">
        <v>15</v>
      </c>
      <c r="E18" s="47" t="s">
        <v>33</v>
      </c>
      <c r="F18" s="49">
        <v>15.72</v>
      </c>
      <c r="G18" s="49">
        <v>14.35</v>
      </c>
      <c r="H18" s="50">
        <f>SUM(F18:G18)</f>
        <v>30.07</v>
      </c>
      <c r="I18" s="64">
        <v>1</v>
      </c>
      <c r="J18" s="54">
        <v>13.56</v>
      </c>
      <c r="K18" s="54">
        <v>12.06</v>
      </c>
      <c r="L18" s="63">
        <f t="shared" si="0"/>
        <v>25.62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37" t="s">
        <v>17</v>
      </c>
    </row>
    <row r="19" spans="1:24" ht="9.75">
      <c r="A19" s="103">
        <v>14</v>
      </c>
      <c r="B19" s="97" t="s">
        <v>36</v>
      </c>
      <c r="C19" s="48">
        <v>89</v>
      </c>
      <c r="D19" s="48" t="s">
        <v>17</v>
      </c>
      <c r="E19" s="47" t="s">
        <v>37</v>
      </c>
      <c r="F19" s="49">
        <v>15.34</v>
      </c>
      <c r="G19" s="49">
        <v>14.53</v>
      </c>
      <c r="H19" s="50">
        <f t="shared" si="2"/>
        <v>29.869999999999997</v>
      </c>
      <c r="I19" s="64">
        <v>3</v>
      </c>
      <c r="J19" s="54">
        <v>14.06</v>
      </c>
      <c r="K19" s="54">
        <v>11.65</v>
      </c>
      <c r="L19" s="63">
        <f t="shared" si="0"/>
        <v>25.71</v>
      </c>
      <c r="M19" s="46"/>
      <c r="N19" s="61"/>
      <c r="O19" s="61"/>
      <c r="P19" s="61"/>
      <c r="Q19" s="46"/>
      <c r="R19" s="46"/>
      <c r="S19" s="46"/>
      <c r="T19" s="46"/>
      <c r="U19" s="46"/>
      <c r="V19" s="46"/>
      <c r="W19" s="46"/>
      <c r="X19" s="37" t="s">
        <v>17</v>
      </c>
    </row>
    <row r="20" spans="1:24" ht="9.75">
      <c r="A20" s="103">
        <v>15</v>
      </c>
      <c r="B20" s="97" t="s">
        <v>38</v>
      </c>
      <c r="C20" s="48">
        <v>84</v>
      </c>
      <c r="D20" s="48" t="s">
        <v>17</v>
      </c>
      <c r="E20" s="47" t="s">
        <v>33</v>
      </c>
      <c r="F20" s="49">
        <v>16.47</v>
      </c>
      <c r="G20" s="49">
        <v>12.75</v>
      </c>
      <c r="H20" s="50">
        <f>SUM(F20:G20)</f>
        <v>29.22</v>
      </c>
      <c r="I20" s="64">
        <v>6</v>
      </c>
      <c r="J20" s="54">
        <v>15.56</v>
      </c>
      <c r="K20" s="54">
        <v>14.57</v>
      </c>
      <c r="L20" s="63">
        <f t="shared" si="0"/>
        <v>30.130000000000003</v>
      </c>
      <c r="M20" s="46"/>
      <c r="N20" s="61"/>
      <c r="O20" s="61"/>
      <c r="P20" s="61"/>
      <c r="Q20" s="46"/>
      <c r="R20" s="46"/>
      <c r="S20" s="46"/>
      <c r="T20" s="46"/>
      <c r="U20" s="46"/>
      <c r="V20" s="46"/>
      <c r="W20" s="46"/>
      <c r="X20" s="37" t="s">
        <v>17</v>
      </c>
    </row>
    <row r="21" spans="1:24" ht="10.5" thickBot="1">
      <c r="A21" s="104">
        <v>16</v>
      </c>
      <c r="B21" s="99" t="s">
        <v>39</v>
      </c>
      <c r="C21" s="69">
        <v>85</v>
      </c>
      <c r="D21" s="69" t="s">
        <v>15</v>
      </c>
      <c r="E21" s="68" t="s">
        <v>23</v>
      </c>
      <c r="F21" s="70">
        <v>12.12</v>
      </c>
      <c r="G21" s="70">
        <v>9</v>
      </c>
      <c r="H21" s="71">
        <f>SUM(F21:G21)</f>
        <v>21.119999999999997</v>
      </c>
      <c r="I21" s="58">
        <v>2</v>
      </c>
      <c r="J21" s="30">
        <v>10.13</v>
      </c>
      <c r="K21" s="30" t="s">
        <v>20</v>
      </c>
      <c r="L21" s="72" t="s">
        <v>21</v>
      </c>
      <c r="M21" s="46"/>
      <c r="N21" s="61"/>
      <c r="O21" s="61"/>
      <c r="P21" s="61"/>
      <c r="Q21" s="46"/>
      <c r="R21" s="46"/>
      <c r="S21" s="46"/>
      <c r="T21" s="46"/>
      <c r="U21" s="46"/>
      <c r="V21" s="46"/>
      <c r="W21" s="46"/>
      <c r="X21" s="37" t="s">
        <v>17</v>
      </c>
    </row>
    <row r="22" spans="1:24" ht="9.75">
      <c r="A22" s="103">
        <v>17</v>
      </c>
      <c r="B22" s="97" t="s">
        <v>40</v>
      </c>
      <c r="C22" s="48">
        <v>84</v>
      </c>
      <c r="D22" s="48" t="s">
        <v>17</v>
      </c>
      <c r="E22" s="47" t="s">
        <v>37</v>
      </c>
      <c r="F22" s="49">
        <v>15.72</v>
      </c>
      <c r="G22" s="49">
        <v>14.46</v>
      </c>
      <c r="H22" s="50">
        <f t="shared" si="2"/>
        <v>30.18</v>
      </c>
      <c r="I22" s="7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7" t="s">
        <v>17</v>
      </c>
    </row>
    <row r="23" spans="1:24" ht="9.75">
      <c r="A23" s="105">
        <v>18</v>
      </c>
      <c r="B23" s="98" t="s">
        <v>41</v>
      </c>
      <c r="C23" s="66">
        <v>87</v>
      </c>
      <c r="D23" s="66" t="s">
        <v>17</v>
      </c>
      <c r="E23" s="65" t="s">
        <v>37</v>
      </c>
      <c r="F23" s="67">
        <v>15.5</v>
      </c>
      <c r="G23" s="67">
        <v>14.81</v>
      </c>
      <c r="H23" s="74">
        <f t="shared" si="2"/>
        <v>30.310000000000002</v>
      </c>
      <c r="I23" s="7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37" t="s">
        <v>17</v>
      </c>
    </row>
    <row r="24" spans="1:24" ht="9.75">
      <c r="A24" s="103">
        <v>19</v>
      </c>
      <c r="B24" s="97" t="s">
        <v>42</v>
      </c>
      <c r="C24" s="48">
        <v>90</v>
      </c>
      <c r="D24" s="48">
        <v>1</v>
      </c>
      <c r="E24" s="47" t="s">
        <v>26</v>
      </c>
      <c r="F24" s="49">
        <v>15.93</v>
      </c>
      <c r="G24" s="49">
        <v>15.5</v>
      </c>
      <c r="H24" s="50">
        <f t="shared" si="2"/>
        <v>31.43</v>
      </c>
      <c r="I24" s="73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7" t="s">
        <v>17</v>
      </c>
    </row>
    <row r="25" spans="1:24" ht="9.75">
      <c r="A25" s="103">
        <v>20</v>
      </c>
      <c r="B25" s="97" t="s">
        <v>43</v>
      </c>
      <c r="C25" s="48">
        <v>86</v>
      </c>
      <c r="D25" s="48" t="s">
        <v>17</v>
      </c>
      <c r="E25" s="47" t="s">
        <v>23</v>
      </c>
      <c r="F25" s="49">
        <v>17.13</v>
      </c>
      <c r="G25" s="49">
        <v>14.37</v>
      </c>
      <c r="H25" s="50">
        <f t="shared" si="2"/>
        <v>31.5</v>
      </c>
      <c r="I25" s="73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37" t="s">
        <v>17</v>
      </c>
    </row>
    <row r="26" spans="1:24" ht="9.75">
      <c r="A26" s="103">
        <v>21</v>
      </c>
      <c r="B26" s="97" t="s">
        <v>44</v>
      </c>
      <c r="C26" s="48">
        <v>86</v>
      </c>
      <c r="D26" s="48" t="s">
        <v>17</v>
      </c>
      <c r="E26" s="47" t="s">
        <v>19</v>
      </c>
      <c r="F26" s="49">
        <v>18.97</v>
      </c>
      <c r="G26" s="49">
        <v>13.47</v>
      </c>
      <c r="H26" s="50">
        <f t="shared" si="2"/>
        <v>32.44</v>
      </c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>
        <v>1</v>
      </c>
    </row>
    <row r="27" spans="1:24" ht="9.75">
      <c r="A27" s="103">
        <v>22</v>
      </c>
      <c r="B27" s="97" t="s">
        <v>45</v>
      </c>
      <c r="C27" s="48">
        <v>85</v>
      </c>
      <c r="D27" s="48" t="s">
        <v>17</v>
      </c>
      <c r="E27" s="47" t="s">
        <v>23</v>
      </c>
      <c r="F27" s="49">
        <v>15.94</v>
      </c>
      <c r="G27" s="49">
        <v>16.88</v>
      </c>
      <c r="H27" s="50">
        <f t="shared" si="2"/>
        <v>32.82</v>
      </c>
      <c r="I27" s="73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37">
        <v>1</v>
      </c>
    </row>
    <row r="28" spans="1:24" ht="9.75">
      <c r="A28" s="103">
        <v>23</v>
      </c>
      <c r="B28" s="97" t="s">
        <v>46</v>
      </c>
      <c r="C28" s="48">
        <v>89</v>
      </c>
      <c r="D28" s="48" t="s">
        <v>17</v>
      </c>
      <c r="E28" s="47" t="s">
        <v>47</v>
      </c>
      <c r="F28" s="49">
        <v>17.66</v>
      </c>
      <c r="G28" s="49">
        <v>15.44</v>
      </c>
      <c r="H28" s="50">
        <f t="shared" si="2"/>
        <v>33.1</v>
      </c>
      <c r="I28" s="7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37">
        <v>1</v>
      </c>
    </row>
    <row r="29" spans="1:24" ht="9.75">
      <c r="A29" s="103">
        <v>24</v>
      </c>
      <c r="B29" s="97" t="s">
        <v>48</v>
      </c>
      <c r="C29" s="48">
        <v>80</v>
      </c>
      <c r="D29" s="48" t="s">
        <v>17</v>
      </c>
      <c r="E29" s="47" t="s">
        <v>19</v>
      </c>
      <c r="F29" s="49">
        <v>18.19</v>
      </c>
      <c r="G29" s="49">
        <v>15.72</v>
      </c>
      <c r="H29" s="50">
        <f t="shared" si="2"/>
        <v>33.910000000000004</v>
      </c>
      <c r="I29" s="73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37">
        <v>1</v>
      </c>
    </row>
    <row r="30" spans="1:24" ht="9.75">
      <c r="A30" s="103">
        <v>25</v>
      </c>
      <c r="B30" s="97" t="s">
        <v>49</v>
      </c>
      <c r="C30" s="48">
        <v>80</v>
      </c>
      <c r="D30" s="48" t="s">
        <v>17</v>
      </c>
      <c r="E30" s="47" t="s">
        <v>47</v>
      </c>
      <c r="F30" s="49">
        <v>18.91</v>
      </c>
      <c r="G30" s="49">
        <v>15.62</v>
      </c>
      <c r="H30" s="50">
        <f t="shared" si="2"/>
        <v>34.53</v>
      </c>
      <c r="I30" s="73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37">
        <v>1</v>
      </c>
    </row>
    <row r="31" spans="1:24" ht="9.75">
      <c r="A31" s="103">
        <v>26</v>
      </c>
      <c r="B31" s="97" t="s">
        <v>50</v>
      </c>
      <c r="C31" s="48">
        <v>83</v>
      </c>
      <c r="D31" s="48" t="s">
        <v>17</v>
      </c>
      <c r="E31" s="47" t="s">
        <v>26</v>
      </c>
      <c r="F31" s="49">
        <v>18.97</v>
      </c>
      <c r="G31" s="49">
        <v>15.75</v>
      </c>
      <c r="H31" s="50">
        <f t="shared" si="2"/>
        <v>34.72</v>
      </c>
      <c r="I31" s="7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37">
        <v>1</v>
      </c>
    </row>
    <row r="32" spans="1:24" ht="9.75">
      <c r="A32" s="103">
        <v>27</v>
      </c>
      <c r="B32" s="97" t="s">
        <v>51</v>
      </c>
      <c r="C32" s="48">
        <v>88</v>
      </c>
      <c r="D32" s="48" t="s">
        <v>17</v>
      </c>
      <c r="E32" s="47"/>
      <c r="F32" s="49">
        <v>19.38</v>
      </c>
      <c r="G32" s="49">
        <v>15.56</v>
      </c>
      <c r="H32" s="50">
        <f t="shared" si="2"/>
        <v>34.94</v>
      </c>
      <c r="I32" s="73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37">
        <v>1</v>
      </c>
    </row>
    <row r="33" spans="1:24" ht="9.75">
      <c r="A33" s="103">
        <v>28</v>
      </c>
      <c r="B33" s="97" t="s">
        <v>52</v>
      </c>
      <c r="C33" s="48">
        <v>88</v>
      </c>
      <c r="D33" s="48">
        <v>1</v>
      </c>
      <c r="E33" s="47" t="s">
        <v>26</v>
      </c>
      <c r="F33" s="49">
        <v>18.59</v>
      </c>
      <c r="G33" s="49">
        <v>16.65</v>
      </c>
      <c r="H33" s="50">
        <f t="shared" si="2"/>
        <v>35.239999999999995</v>
      </c>
      <c r="I33" s="73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37">
        <v>1</v>
      </c>
    </row>
    <row r="34" spans="1:24" ht="9.75">
      <c r="A34" s="103">
        <v>29</v>
      </c>
      <c r="B34" s="97" t="s">
        <v>53</v>
      </c>
      <c r="C34" s="48">
        <v>85</v>
      </c>
      <c r="D34" s="48" t="s">
        <v>17</v>
      </c>
      <c r="E34" s="47" t="s">
        <v>33</v>
      </c>
      <c r="F34" s="49">
        <v>18.15</v>
      </c>
      <c r="G34" s="49">
        <v>17.25</v>
      </c>
      <c r="H34" s="50">
        <f>SUM(F34:G34)</f>
        <v>35.4</v>
      </c>
      <c r="I34" s="73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37">
        <v>1</v>
      </c>
    </row>
    <row r="35" spans="1:24" ht="9.75">
      <c r="A35" s="103">
        <v>30</v>
      </c>
      <c r="B35" s="97" t="s">
        <v>54</v>
      </c>
      <c r="C35" s="48">
        <v>87</v>
      </c>
      <c r="D35" s="48" t="s">
        <v>17</v>
      </c>
      <c r="E35" s="47" t="s">
        <v>23</v>
      </c>
      <c r="F35" s="49">
        <v>18.84</v>
      </c>
      <c r="G35" s="49">
        <v>17.1</v>
      </c>
      <c r="H35" s="50">
        <f t="shared" si="2"/>
        <v>35.94</v>
      </c>
      <c r="I35" s="73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37">
        <v>1</v>
      </c>
    </row>
    <row r="36" spans="1:24" ht="9.75">
      <c r="A36" s="103">
        <v>31</v>
      </c>
      <c r="B36" s="97" t="s">
        <v>55</v>
      </c>
      <c r="C36" s="48">
        <v>87</v>
      </c>
      <c r="D36" s="48" t="s">
        <v>17</v>
      </c>
      <c r="E36" s="47" t="s">
        <v>33</v>
      </c>
      <c r="F36" s="49">
        <v>17.56</v>
      </c>
      <c r="G36" s="49">
        <v>18.62</v>
      </c>
      <c r="H36" s="50">
        <f t="shared" si="2"/>
        <v>36.18</v>
      </c>
      <c r="I36" s="73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37">
        <v>1</v>
      </c>
    </row>
    <row r="37" spans="1:24" ht="9.75">
      <c r="A37" s="103">
        <v>32</v>
      </c>
      <c r="B37" s="97" t="s">
        <v>56</v>
      </c>
      <c r="C37" s="48">
        <v>86</v>
      </c>
      <c r="D37" s="48" t="s">
        <v>17</v>
      </c>
      <c r="E37" s="47" t="s">
        <v>26</v>
      </c>
      <c r="F37" s="49">
        <v>18.66</v>
      </c>
      <c r="G37" s="49">
        <v>17.69</v>
      </c>
      <c r="H37" s="50">
        <f t="shared" si="2"/>
        <v>36.35</v>
      </c>
      <c r="I37" s="73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37">
        <v>1</v>
      </c>
    </row>
    <row r="38" spans="1:24" ht="9.75">
      <c r="A38" s="103">
        <v>33</v>
      </c>
      <c r="B38" s="97" t="s">
        <v>57</v>
      </c>
      <c r="C38" s="48">
        <v>86</v>
      </c>
      <c r="D38" s="48">
        <v>1</v>
      </c>
      <c r="E38" s="47" t="s">
        <v>23</v>
      </c>
      <c r="F38" s="49">
        <v>21.09</v>
      </c>
      <c r="G38" s="49">
        <v>15.31</v>
      </c>
      <c r="H38" s="50">
        <f t="shared" si="2"/>
        <v>36.4</v>
      </c>
      <c r="I38" s="73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37">
        <v>1</v>
      </c>
    </row>
    <row r="39" spans="1:24" ht="9.75">
      <c r="A39" s="103">
        <v>34</v>
      </c>
      <c r="B39" s="97" t="s">
        <v>58</v>
      </c>
      <c r="C39" s="48">
        <v>84</v>
      </c>
      <c r="D39" s="48" t="s">
        <v>17</v>
      </c>
      <c r="E39" s="47" t="s">
        <v>37</v>
      </c>
      <c r="F39" s="49">
        <v>19.37</v>
      </c>
      <c r="G39" s="49">
        <v>18.19</v>
      </c>
      <c r="H39" s="50">
        <f t="shared" si="2"/>
        <v>37.56</v>
      </c>
      <c r="I39" s="73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37">
        <v>1</v>
      </c>
    </row>
    <row r="40" spans="1:24" ht="9.75">
      <c r="A40" s="103">
        <v>35</v>
      </c>
      <c r="B40" s="97" t="s">
        <v>59</v>
      </c>
      <c r="C40" s="48">
        <v>89</v>
      </c>
      <c r="D40" s="48">
        <v>1</v>
      </c>
      <c r="E40" s="47" t="s">
        <v>26</v>
      </c>
      <c r="F40" s="49">
        <v>18.1</v>
      </c>
      <c r="G40" s="49">
        <v>20.57</v>
      </c>
      <c r="H40" s="50">
        <f t="shared" si="2"/>
        <v>38.67</v>
      </c>
      <c r="I40" s="73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37">
        <v>1</v>
      </c>
    </row>
    <row r="41" spans="1:24" ht="9.75">
      <c r="A41" s="103">
        <v>36</v>
      </c>
      <c r="B41" s="97" t="s">
        <v>60</v>
      </c>
      <c r="C41" s="48">
        <v>90</v>
      </c>
      <c r="D41" s="47" t="s">
        <v>17</v>
      </c>
      <c r="E41" s="47" t="s">
        <v>26</v>
      </c>
      <c r="F41" s="49">
        <v>17.53</v>
      </c>
      <c r="G41" s="78">
        <v>21.72</v>
      </c>
      <c r="H41" s="50">
        <f t="shared" si="2"/>
        <v>39.25</v>
      </c>
      <c r="I41" s="73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37">
        <v>1</v>
      </c>
    </row>
    <row r="42" spans="1:24" ht="9.75">
      <c r="A42" s="103">
        <v>37</v>
      </c>
      <c r="B42" s="97" t="s">
        <v>61</v>
      </c>
      <c r="C42" s="48">
        <v>84</v>
      </c>
      <c r="D42" s="48">
        <v>1</v>
      </c>
      <c r="E42" s="47" t="s">
        <v>47</v>
      </c>
      <c r="F42" s="49">
        <v>22.78</v>
      </c>
      <c r="G42" s="49">
        <v>18.94</v>
      </c>
      <c r="H42" s="50">
        <f t="shared" si="2"/>
        <v>41.72</v>
      </c>
      <c r="I42" s="73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37">
        <v>1</v>
      </c>
    </row>
    <row r="43" spans="1:24" ht="9.75">
      <c r="A43" s="103">
        <v>38</v>
      </c>
      <c r="B43" s="97" t="s">
        <v>62</v>
      </c>
      <c r="C43" s="48">
        <v>83</v>
      </c>
      <c r="D43" s="48">
        <v>1</v>
      </c>
      <c r="E43" s="47" t="s">
        <v>23</v>
      </c>
      <c r="F43" s="49">
        <v>22.25</v>
      </c>
      <c r="G43" s="49">
        <v>19.59</v>
      </c>
      <c r="H43" s="50">
        <f t="shared" si="2"/>
        <v>41.84</v>
      </c>
      <c r="I43" s="73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37">
        <v>1</v>
      </c>
    </row>
    <row r="44" spans="1:24" ht="9.75">
      <c r="A44" s="103">
        <v>39</v>
      </c>
      <c r="B44" s="97" t="s">
        <v>63</v>
      </c>
      <c r="C44" s="48">
        <v>88</v>
      </c>
      <c r="D44" s="48" t="s">
        <v>17</v>
      </c>
      <c r="E44" s="47" t="s">
        <v>33</v>
      </c>
      <c r="F44" s="49">
        <v>23.34</v>
      </c>
      <c r="G44" s="49">
        <v>20.62</v>
      </c>
      <c r="H44" s="50">
        <f t="shared" si="2"/>
        <v>43.96</v>
      </c>
      <c r="I44" s="73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37">
        <v>1</v>
      </c>
    </row>
    <row r="45" spans="1:24" ht="9.75">
      <c r="A45" s="103">
        <v>40</v>
      </c>
      <c r="B45" s="97" t="s">
        <v>64</v>
      </c>
      <c r="C45" s="48">
        <v>84</v>
      </c>
      <c r="D45" s="48">
        <v>1</v>
      </c>
      <c r="E45" s="47" t="s">
        <v>33</v>
      </c>
      <c r="F45" s="49">
        <v>23.37</v>
      </c>
      <c r="G45" s="49">
        <v>20.66</v>
      </c>
      <c r="H45" s="50">
        <f t="shared" si="2"/>
        <v>44.03</v>
      </c>
      <c r="I45" s="73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37">
        <v>1</v>
      </c>
    </row>
    <row r="46" spans="1:24" ht="9.75">
      <c r="A46" s="103">
        <v>41</v>
      </c>
      <c r="B46" s="99" t="s">
        <v>65</v>
      </c>
      <c r="C46" s="69">
        <v>89</v>
      </c>
      <c r="D46" s="69">
        <v>1</v>
      </c>
      <c r="E46" s="68"/>
      <c r="F46" s="49">
        <v>22.75</v>
      </c>
      <c r="G46" s="79">
        <v>21.75</v>
      </c>
      <c r="H46" s="50">
        <f t="shared" si="2"/>
        <v>44.5</v>
      </c>
      <c r="I46" s="73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37">
        <v>1</v>
      </c>
    </row>
    <row r="47" spans="1:24" ht="9.75">
      <c r="A47" s="103">
        <v>42</v>
      </c>
      <c r="B47" s="97" t="s">
        <v>66</v>
      </c>
      <c r="C47" s="48">
        <v>84</v>
      </c>
      <c r="D47" s="48" t="s">
        <v>17</v>
      </c>
      <c r="E47" s="47" t="s">
        <v>67</v>
      </c>
      <c r="F47" s="49">
        <v>23.1</v>
      </c>
      <c r="G47" s="49">
        <v>21.66</v>
      </c>
      <c r="H47" s="50">
        <f t="shared" si="2"/>
        <v>44.760000000000005</v>
      </c>
      <c r="I47" s="8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>
        <v>1</v>
      </c>
    </row>
    <row r="48" spans="1:24" ht="9.75">
      <c r="A48" s="103">
        <v>43</v>
      </c>
      <c r="B48" s="97" t="s">
        <v>68</v>
      </c>
      <c r="C48" s="48">
        <v>88</v>
      </c>
      <c r="D48" s="48">
        <v>1</v>
      </c>
      <c r="E48" s="47" t="s">
        <v>69</v>
      </c>
      <c r="F48" s="49">
        <v>25.91</v>
      </c>
      <c r="G48" s="49">
        <v>19.81</v>
      </c>
      <c r="H48" s="50">
        <f t="shared" si="2"/>
        <v>45.72</v>
      </c>
      <c r="I48" s="75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7">
        <v>2</v>
      </c>
    </row>
    <row r="49" spans="1:24" ht="9.75">
      <c r="A49" s="103">
        <v>44</v>
      </c>
      <c r="B49" s="97" t="s">
        <v>70</v>
      </c>
      <c r="C49" s="48">
        <v>89</v>
      </c>
      <c r="D49" s="48" t="s">
        <v>17</v>
      </c>
      <c r="E49" s="47" t="s">
        <v>26</v>
      </c>
      <c r="F49" s="49">
        <v>24.87</v>
      </c>
      <c r="G49" s="49">
        <v>21.5</v>
      </c>
      <c r="H49" s="50">
        <f t="shared" si="2"/>
        <v>46.370000000000005</v>
      </c>
      <c r="I49" s="73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37">
        <v>2</v>
      </c>
    </row>
    <row r="50" spans="1:24" ht="9.75">
      <c r="A50" s="103">
        <v>45</v>
      </c>
      <c r="B50" s="97" t="s">
        <v>71</v>
      </c>
      <c r="C50" s="48">
        <v>87</v>
      </c>
      <c r="D50" s="48" t="s">
        <v>17</v>
      </c>
      <c r="E50" s="47" t="s">
        <v>33</v>
      </c>
      <c r="F50" s="49">
        <v>26.44</v>
      </c>
      <c r="G50" s="49">
        <v>20.28</v>
      </c>
      <c r="H50" s="50">
        <f t="shared" si="2"/>
        <v>46.72</v>
      </c>
      <c r="I50" s="73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37">
        <v>2</v>
      </c>
    </row>
    <row r="51" spans="1:24" ht="9.75">
      <c r="A51" s="103">
        <v>46</v>
      </c>
      <c r="B51" s="97" t="s">
        <v>72</v>
      </c>
      <c r="C51" s="48">
        <v>89</v>
      </c>
      <c r="D51" s="48">
        <v>1</v>
      </c>
      <c r="E51" s="47"/>
      <c r="F51" s="49">
        <v>27.72</v>
      </c>
      <c r="G51" s="49">
        <v>19.44</v>
      </c>
      <c r="H51" s="50">
        <f t="shared" si="2"/>
        <v>47.16</v>
      </c>
      <c r="I51" s="73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37">
        <v>2</v>
      </c>
    </row>
    <row r="52" spans="1:24" ht="9.75">
      <c r="A52" s="103">
        <v>47</v>
      </c>
      <c r="B52" s="97" t="s">
        <v>73</v>
      </c>
      <c r="C52" s="48">
        <v>90</v>
      </c>
      <c r="D52" s="48">
        <v>2</v>
      </c>
      <c r="E52" s="47" t="s">
        <v>26</v>
      </c>
      <c r="F52" s="49">
        <v>25.09</v>
      </c>
      <c r="G52" s="49">
        <v>23.09</v>
      </c>
      <c r="H52" s="50">
        <f t="shared" si="2"/>
        <v>48.18</v>
      </c>
      <c r="I52" s="73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37">
        <v>2</v>
      </c>
    </row>
    <row r="53" spans="1:24" ht="9.75">
      <c r="A53" s="103">
        <v>48</v>
      </c>
      <c r="B53" s="97" t="s">
        <v>74</v>
      </c>
      <c r="C53" s="48">
        <v>84</v>
      </c>
      <c r="D53" s="48">
        <v>1</v>
      </c>
      <c r="E53" s="47" t="s">
        <v>26</v>
      </c>
      <c r="F53" s="49">
        <v>22.57</v>
      </c>
      <c r="G53" s="49">
        <v>29.37</v>
      </c>
      <c r="H53" s="50">
        <f t="shared" si="2"/>
        <v>51.94</v>
      </c>
      <c r="I53" s="73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37">
        <v>2</v>
      </c>
    </row>
    <row r="54" spans="1:24" ht="9.75">
      <c r="A54" s="103">
        <v>49</v>
      </c>
      <c r="B54" s="97" t="s">
        <v>75</v>
      </c>
      <c r="C54" s="48">
        <v>84</v>
      </c>
      <c r="D54" s="48">
        <v>1</v>
      </c>
      <c r="E54" s="47" t="s">
        <v>67</v>
      </c>
      <c r="F54" s="49">
        <v>28.53</v>
      </c>
      <c r="G54" s="49">
        <v>25.28</v>
      </c>
      <c r="H54" s="50">
        <f t="shared" si="2"/>
        <v>53.81</v>
      </c>
      <c r="I54" s="73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37">
        <v>2</v>
      </c>
    </row>
    <row r="55" spans="1:24" ht="9.75">
      <c r="A55" s="103">
        <v>50</v>
      </c>
      <c r="B55" s="97" t="s">
        <v>76</v>
      </c>
      <c r="C55" s="48">
        <v>88</v>
      </c>
      <c r="D55" s="48">
        <v>1</v>
      </c>
      <c r="E55" s="47" t="s">
        <v>33</v>
      </c>
      <c r="F55" s="49">
        <v>29.1</v>
      </c>
      <c r="G55" s="49">
        <v>26.25</v>
      </c>
      <c r="H55" s="50">
        <f t="shared" si="2"/>
        <v>55.35</v>
      </c>
      <c r="I55" s="73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37">
        <v>2</v>
      </c>
    </row>
    <row r="56" spans="1:24" ht="9.75">
      <c r="A56" s="103">
        <v>51</v>
      </c>
      <c r="B56" s="97" t="s">
        <v>77</v>
      </c>
      <c r="C56" s="48">
        <v>79</v>
      </c>
      <c r="D56" s="48">
        <v>2</v>
      </c>
      <c r="E56" s="47" t="s">
        <v>78</v>
      </c>
      <c r="F56" s="49">
        <v>29.44</v>
      </c>
      <c r="G56" s="49">
        <v>26.94</v>
      </c>
      <c r="H56" s="50">
        <f t="shared" si="2"/>
        <v>56.38</v>
      </c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>
        <v>2</v>
      </c>
    </row>
    <row r="57" spans="1:24" ht="9.75">
      <c r="A57" s="103">
        <v>52</v>
      </c>
      <c r="B57" s="97" t="s">
        <v>79</v>
      </c>
      <c r="C57" s="48">
        <v>85</v>
      </c>
      <c r="D57" s="48" t="s">
        <v>80</v>
      </c>
      <c r="E57" s="47" t="s">
        <v>33</v>
      </c>
      <c r="F57" s="49">
        <v>31.38</v>
      </c>
      <c r="G57" s="49">
        <v>29.57</v>
      </c>
      <c r="H57" s="50">
        <f t="shared" si="2"/>
        <v>60.95</v>
      </c>
      <c r="I57" s="75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7">
        <v>3</v>
      </c>
    </row>
    <row r="58" spans="1:24" ht="9.75">
      <c r="A58" s="103">
        <v>53</v>
      </c>
      <c r="B58" s="99" t="s">
        <v>81</v>
      </c>
      <c r="C58" s="69">
        <v>88</v>
      </c>
      <c r="D58" s="48" t="s">
        <v>80</v>
      </c>
      <c r="E58" s="68" t="s">
        <v>26</v>
      </c>
      <c r="F58" s="49">
        <v>32.5</v>
      </c>
      <c r="G58" s="49">
        <v>31.22</v>
      </c>
      <c r="H58" s="50">
        <f t="shared" si="2"/>
        <v>63.72</v>
      </c>
      <c r="I58" s="73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37">
        <v>3</v>
      </c>
    </row>
    <row r="59" spans="1:24" ht="9.75">
      <c r="A59" s="103">
        <v>54</v>
      </c>
      <c r="B59" s="97" t="s">
        <v>82</v>
      </c>
      <c r="C59" s="48">
        <v>89</v>
      </c>
      <c r="D59" s="48">
        <v>2</v>
      </c>
      <c r="E59" s="47" t="s">
        <v>26</v>
      </c>
      <c r="F59" s="49">
        <v>39.66</v>
      </c>
      <c r="G59" s="49">
        <v>24.97</v>
      </c>
      <c r="H59" s="50">
        <f t="shared" si="2"/>
        <v>64.63</v>
      </c>
      <c r="I59" s="73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37">
        <v>3</v>
      </c>
    </row>
    <row r="60" spans="1:24" ht="9.75">
      <c r="A60" s="103">
        <v>55</v>
      </c>
      <c r="B60" s="98" t="s">
        <v>83</v>
      </c>
      <c r="C60" s="66">
        <v>89</v>
      </c>
      <c r="D60" s="66">
        <v>2</v>
      </c>
      <c r="E60" s="65" t="s">
        <v>69</v>
      </c>
      <c r="F60" s="49">
        <v>34.28</v>
      </c>
      <c r="G60" s="67">
        <v>35.38</v>
      </c>
      <c r="H60" s="50">
        <f t="shared" si="2"/>
        <v>69.66</v>
      </c>
      <c r="I60" s="73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37">
        <v>3</v>
      </c>
    </row>
    <row r="61" spans="1:24" ht="9.75">
      <c r="A61" s="103">
        <v>56</v>
      </c>
      <c r="B61" s="97" t="s">
        <v>84</v>
      </c>
      <c r="C61" s="48">
        <v>88</v>
      </c>
      <c r="D61" s="48" t="s">
        <v>80</v>
      </c>
      <c r="E61" s="47" t="s">
        <v>26</v>
      </c>
      <c r="F61" s="49">
        <v>42.19</v>
      </c>
      <c r="G61" s="49">
        <v>37.47</v>
      </c>
      <c r="H61" s="50">
        <f t="shared" si="2"/>
        <v>79.66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>
        <v>3</v>
      </c>
    </row>
    <row r="62" spans="1:24" ht="9.75">
      <c r="A62" s="103">
        <v>57</v>
      </c>
      <c r="B62" s="97" t="s">
        <v>85</v>
      </c>
      <c r="C62" s="48">
        <v>92</v>
      </c>
      <c r="D62" s="48">
        <v>2</v>
      </c>
      <c r="E62" s="47" t="s">
        <v>26</v>
      </c>
      <c r="F62" s="49">
        <v>44.22</v>
      </c>
      <c r="G62" s="49">
        <v>36.03</v>
      </c>
      <c r="H62" s="50">
        <f t="shared" si="2"/>
        <v>80.25</v>
      </c>
      <c r="I62" s="75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7" t="s">
        <v>86</v>
      </c>
    </row>
    <row r="63" spans="1:24" ht="9.75">
      <c r="A63" s="103">
        <v>58</v>
      </c>
      <c r="B63" s="97" t="s">
        <v>87</v>
      </c>
      <c r="C63" s="48">
        <v>93</v>
      </c>
      <c r="D63" s="48">
        <v>2</v>
      </c>
      <c r="E63" s="47" t="s">
        <v>26</v>
      </c>
      <c r="F63" s="49">
        <v>38.97</v>
      </c>
      <c r="G63" s="49">
        <v>54.63</v>
      </c>
      <c r="H63" s="50">
        <f t="shared" si="2"/>
        <v>93.6</v>
      </c>
      <c r="I63" s="73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37" t="s">
        <v>86</v>
      </c>
    </row>
    <row r="64" spans="1:24" ht="9.75">
      <c r="A64" s="103">
        <v>59</v>
      </c>
      <c r="B64" s="97" t="s">
        <v>88</v>
      </c>
      <c r="C64" s="48">
        <v>85</v>
      </c>
      <c r="D64" s="48" t="s">
        <v>80</v>
      </c>
      <c r="E64" s="47" t="s">
        <v>67</v>
      </c>
      <c r="F64" s="49">
        <v>62.68</v>
      </c>
      <c r="G64" s="49">
        <v>46.44</v>
      </c>
      <c r="H64" s="50">
        <f t="shared" si="2"/>
        <v>109.12</v>
      </c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 t="s">
        <v>86</v>
      </c>
    </row>
    <row r="65" spans="1:24" ht="9.75">
      <c r="A65" s="103">
        <v>60</v>
      </c>
      <c r="B65" s="97" t="s">
        <v>89</v>
      </c>
      <c r="C65" s="48">
        <v>86</v>
      </c>
      <c r="D65" s="48" t="s">
        <v>17</v>
      </c>
      <c r="E65" s="47" t="s">
        <v>69</v>
      </c>
      <c r="F65" s="49">
        <v>15.07</v>
      </c>
      <c r="G65" s="49" t="s">
        <v>20</v>
      </c>
      <c r="H65" s="83" t="s">
        <v>21</v>
      </c>
      <c r="I65" s="73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84"/>
    </row>
    <row r="66" spans="1:24" ht="9.75">
      <c r="A66" s="103">
        <v>61</v>
      </c>
      <c r="B66" s="97" t="s">
        <v>90</v>
      </c>
      <c r="C66" s="48">
        <v>87</v>
      </c>
      <c r="D66" s="48">
        <v>1</v>
      </c>
      <c r="E66" s="47" t="s">
        <v>19</v>
      </c>
      <c r="F66" s="49">
        <v>22.41</v>
      </c>
      <c r="G66" s="49" t="s">
        <v>20</v>
      </c>
      <c r="H66" s="83" t="s">
        <v>21</v>
      </c>
      <c r="I66" s="73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4"/>
    </row>
    <row r="67" spans="1:24" ht="9.75">
      <c r="A67" s="103">
        <v>62</v>
      </c>
      <c r="B67" s="97" t="s">
        <v>91</v>
      </c>
      <c r="C67" s="48">
        <v>88</v>
      </c>
      <c r="D67" s="48">
        <v>2</v>
      </c>
      <c r="E67" s="47" t="s">
        <v>26</v>
      </c>
      <c r="F67" s="49">
        <v>23.44</v>
      </c>
      <c r="G67" s="49" t="s">
        <v>20</v>
      </c>
      <c r="H67" s="83" t="s">
        <v>21</v>
      </c>
      <c r="I67" s="73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84"/>
    </row>
    <row r="68" spans="1:24" ht="9.75">
      <c r="A68" s="103">
        <v>63</v>
      </c>
      <c r="B68" s="97" t="s">
        <v>92</v>
      </c>
      <c r="C68" s="48">
        <v>87</v>
      </c>
      <c r="D68" s="48">
        <v>2</v>
      </c>
      <c r="E68" s="47" t="s">
        <v>47</v>
      </c>
      <c r="F68" s="49">
        <v>27.97</v>
      </c>
      <c r="G68" s="49" t="s">
        <v>20</v>
      </c>
      <c r="H68" s="83" t="s">
        <v>21</v>
      </c>
      <c r="I68" s="73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4"/>
    </row>
    <row r="69" spans="1:24" ht="9.75">
      <c r="A69" s="103">
        <v>64</v>
      </c>
      <c r="B69" s="97" t="s">
        <v>93</v>
      </c>
      <c r="C69" s="48">
        <v>88</v>
      </c>
      <c r="D69" s="48">
        <v>2</v>
      </c>
      <c r="E69" s="47" t="s">
        <v>47</v>
      </c>
      <c r="F69" s="49">
        <v>28.97</v>
      </c>
      <c r="G69" s="49" t="s">
        <v>20</v>
      </c>
      <c r="H69" s="83" t="s">
        <v>21</v>
      </c>
      <c r="I69" s="73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84"/>
    </row>
    <row r="70" spans="1:24" ht="9.75">
      <c r="A70" s="103">
        <v>65</v>
      </c>
      <c r="B70" s="97" t="s">
        <v>94</v>
      </c>
      <c r="C70" s="48">
        <v>91</v>
      </c>
      <c r="D70" s="48">
        <v>3</v>
      </c>
      <c r="E70" s="47" t="s">
        <v>26</v>
      </c>
      <c r="F70" s="49">
        <v>30.28</v>
      </c>
      <c r="G70" s="49" t="s">
        <v>20</v>
      </c>
      <c r="H70" s="83" t="s">
        <v>21</v>
      </c>
      <c r="I70" s="73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84"/>
    </row>
    <row r="71" spans="1:24" ht="9.75">
      <c r="A71" s="103">
        <v>66</v>
      </c>
      <c r="B71" s="97" t="s">
        <v>95</v>
      </c>
      <c r="C71" s="48">
        <v>91</v>
      </c>
      <c r="D71" s="48">
        <v>2</v>
      </c>
      <c r="E71" s="47" t="s">
        <v>26</v>
      </c>
      <c r="F71" s="49">
        <v>32.97</v>
      </c>
      <c r="G71" s="49" t="s">
        <v>20</v>
      </c>
      <c r="H71" s="83" t="s">
        <v>21</v>
      </c>
      <c r="I71" s="73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84"/>
    </row>
    <row r="72" spans="1:24" ht="9.75">
      <c r="A72" s="103">
        <v>67</v>
      </c>
      <c r="B72" s="97" t="s">
        <v>96</v>
      </c>
      <c r="C72" s="48">
        <v>83</v>
      </c>
      <c r="D72" s="48">
        <v>2</v>
      </c>
      <c r="E72" s="47" t="s">
        <v>16</v>
      </c>
      <c r="F72" s="49">
        <v>35.1</v>
      </c>
      <c r="G72" s="49" t="s">
        <v>20</v>
      </c>
      <c r="H72" s="83" t="s">
        <v>21</v>
      </c>
      <c r="I72" s="73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84"/>
    </row>
    <row r="73" spans="1:24" ht="9.75">
      <c r="A73" s="103">
        <v>68</v>
      </c>
      <c r="B73" s="97" t="s">
        <v>97</v>
      </c>
      <c r="C73" s="48">
        <v>88</v>
      </c>
      <c r="D73" s="48" t="s">
        <v>80</v>
      </c>
      <c r="E73" s="47" t="s">
        <v>26</v>
      </c>
      <c r="F73" s="49">
        <v>41.72</v>
      </c>
      <c r="G73" s="49" t="s">
        <v>20</v>
      </c>
      <c r="H73" s="83" t="s">
        <v>21</v>
      </c>
      <c r="I73" s="73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84"/>
    </row>
    <row r="74" spans="1:24" ht="9.75">
      <c r="A74" s="103">
        <v>69</v>
      </c>
      <c r="B74" s="97" t="s">
        <v>98</v>
      </c>
      <c r="C74" s="48">
        <v>93</v>
      </c>
      <c r="D74" s="48">
        <v>3</v>
      </c>
      <c r="E74" s="47" t="s">
        <v>26</v>
      </c>
      <c r="F74" s="49">
        <v>52.19</v>
      </c>
      <c r="G74" s="49" t="s">
        <v>20</v>
      </c>
      <c r="H74" s="83" t="s">
        <v>21</v>
      </c>
      <c r="I74" s="73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84"/>
    </row>
    <row r="75" spans="1:24" ht="9.75">
      <c r="A75" s="103">
        <v>70</v>
      </c>
      <c r="B75" s="97" t="s">
        <v>99</v>
      </c>
      <c r="C75" s="48">
        <v>85</v>
      </c>
      <c r="D75" s="48">
        <v>1</v>
      </c>
      <c r="E75" s="47" t="s">
        <v>67</v>
      </c>
      <c r="F75" s="49" t="s">
        <v>20</v>
      </c>
      <c r="G75" s="49"/>
      <c r="H75" s="83" t="s">
        <v>21</v>
      </c>
      <c r="I75" s="73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84"/>
    </row>
    <row r="76" spans="1:24" ht="9.75">
      <c r="A76" s="103">
        <v>71</v>
      </c>
      <c r="B76" s="97" t="s">
        <v>100</v>
      </c>
      <c r="C76" s="48">
        <v>95</v>
      </c>
      <c r="D76" s="48" t="s">
        <v>80</v>
      </c>
      <c r="E76" s="47" t="s">
        <v>26</v>
      </c>
      <c r="F76" s="49" t="s">
        <v>20</v>
      </c>
      <c r="G76" s="49"/>
      <c r="H76" s="83" t="s">
        <v>21</v>
      </c>
      <c r="I76" s="73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84"/>
    </row>
    <row r="77" spans="1:24" ht="9.75">
      <c r="A77" s="103">
        <v>72</v>
      </c>
      <c r="B77" s="97" t="s">
        <v>101</v>
      </c>
      <c r="C77" s="48">
        <v>87</v>
      </c>
      <c r="D77" s="48">
        <v>2</v>
      </c>
      <c r="E77" s="47" t="s">
        <v>23</v>
      </c>
      <c r="F77" s="49" t="s">
        <v>20</v>
      </c>
      <c r="G77" s="49"/>
      <c r="H77" s="83" t="s">
        <v>21</v>
      </c>
      <c r="I77" s="73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84"/>
    </row>
    <row r="78" spans="1:24" ht="9.75">
      <c r="A78" s="103">
        <v>73</v>
      </c>
      <c r="B78" s="97" t="s">
        <v>102</v>
      </c>
      <c r="C78" s="48">
        <v>87</v>
      </c>
      <c r="D78" s="48">
        <v>2</v>
      </c>
      <c r="E78" s="47" t="s">
        <v>26</v>
      </c>
      <c r="F78" s="49" t="s">
        <v>20</v>
      </c>
      <c r="G78" s="49"/>
      <c r="H78" s="83" t="s">
        <v>21</v>
      </c>
      <c r="I78" s="73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84"/>
    </row>
    <row r="79" spans="1:24" ht="9.75">
      <c r="A79" s="103">
        <v>74</v>
      </c>
      <c r="B79" s="97" t="s">
        <v>103</v>
      </c>
      <c r="C79" s="48">
        <v>89</v>
      </c>
      <c r="D79" s="48">
        <v>1</v>
      </c>
      <c r="E79" s="47"/>
      <c r="F79" s="49" t="s">
        <v>20</v>
      </c>
      <c r="G79" s="49"/>
      <c r="H79" s="83" t="s">
        <v>21</v>
      </c>
      <c r="I79" s="73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84"/>
    </row>
    <row r="80" spans="1:24" ht="9.75">
      <c r="A80" s="103">
        <v>75</v>
      </c>
      <c r="B80" s="97" t="s">
        <v>104</v>
      </c>
      <c r="C80" s="48">
        <v>84</v>
      </c>
      <c r="D80" s="48" t="s">
        <v>80</v>
      </c>
      <c r="E80" s="47" t="s">
        <v>26</v>
      </c>
      <c r="F80" s="49" t="s">
        <v>20</v>
      </c>
      <c r="G80" s="49"/>
      <c r="H80" s="83" t="s">
        <v>21</v>
      </c>
      <c r="I80" s="73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84"/>
    </row>
    <row r="81" spans="1:24" ht="9.75">
      <c r="A81" s="103">
        <v>76</v>
      </c>
      <c r="B81" s="97" t="s">
        <v>105</v>
      </c>
      <c r="C81" s="48">
        <v>83</v>
      </c>
      <c r="D81" s="48" t="s">
        <v>80</v>
      </c>
      <c r="E81" s="47" t="s">
        <v>26</v>
      </c>
      <c r="F81" s="49" t="s">
        <v>20</v>
      </c>
      <c r="G81" s="49"/>
      <c r="H81" s="83" t="s">
        <v>21</v>
      </c>
      <c r="I81" s="73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84"/>
    </row>
    <row r="82" spans="1:24" ht="9.75">
      <c r="A82" s="103">
        <v>77</v>
      </c>
      <c r="B82" s="97" t="s">
        <v>106</v>
      </c>
      <c r="C82" s="48">
        <v>89</v>
      </c>
      <c r="D82" s="48" t="s">
        <v>80</v>
      </c>
      <c r="E82" s="47" t="s">
        <v>23</v>
      </c>
      <c r="F82" s="49" t="s">
        <v>20</v>
      </c>
      <c r="G82" s="49"/>
      <c r="H82" s="83" t="s">
        <v>21</v>
      </c>
      <c r="I82" s="73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84"/>
    </row>
    <row r="83" spans="1:24" ht="10.5" thickBot="1">
      <c r="A83" s="102">
        <v>78</v>
      </c>
      <c r="B83" s="96" t="s">
        <v>107</v>
      </c>
      <c r="C83" s="26">
        <v>86</v>
      </c>
      <c r="D83" s="26">
        <v>2</v>
      </c>
      <c r="E83" s="25" t="s">
        <v>47</v>
      </c>
      <c r="F83" s="27" t="s">
        <v>20</v>
      </c>
      <c r="G83" s="27"/>
      <c r="H83" s="85" t="s">
        <v>21</v>
      </c>
      <c r="I83" s="86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</row>
    <row r="85" ht="9.75">
      <c r="A85" s="90" t="s">
        <v>108</v>
      </c>
    </row>
    <row r="86" ht="9.75">
      <c r="A86" s="90" t="s">
        <v>109</v>
      </c>
    </row>
    <row r="91" spans="1:9" ht="9.75">
      <c r="A91" s="91"/>
      <c r="B91" s="91" t="s">
        <v>110</v>
      </c>
      <c r="C91" s="92" t="s">
        <v>111</v>
      </c>
      <c r="D91" s="91" t="s">
        <v>112</v>
      </c>
      <c r="E91" s="91" t="s">
        <v>113</v>
      </c>
      <c r="F91" s="92" t="s">
        <v>114</v>
      </c>
      <c r="G91" s="92" t="s">
        <v>115</v>
      </c>
      <c r="H91" s="93" t="s">
        <v>116</v>
      </c>
      <c r="I91" s="91" t="s">
        <v>117</v>
      </c>
    </row>
    <row r="92" spans="1:10" ht="9.75">
      <c r="A92" s="91" t="s">
        <v>118</v>
      </c>
      <c r="B92" s="91">
        <v>5</v>
      </c>
      <c r="C92" s="92">
        <v>32</v>
      </c>
      <c r="D92" s="91">
        <v>16</v>
      </c>
      <c r="E92" s="91">
        <v>14</v>
      </c>
      <c r="F92" s="92">
        <v>2</v>
      </c>
      <c r="G92" s="92">
        <v>8</v>
      </c>
      <c r="H92" s="93">
        <v>1</v>
      </c>
      <c r="I92" s="91">
        <f>SUM(B92:H92)</f>
        <v>78</v>
      </c>
      <c r="J92" s="91">
        <f>SUM(B92:H92)</f>
        <v>78</v>
      </c>
    </row>
    <row r="93" spans="1:9" ht="9.75">
      <c r="A93" s="91" t="s">
        <v>17</v>
      </c>
      <c r="B93" s="91">
        <f>0.8*B92+0.4*C92+0.2*D92</f>
        <v>20</v>
      </c>
      <c r="C93" s="92"/>
      <c r="D93" s="91"/>
      <c r="E93" s="91"/>
      <c r="F93" s="92"/>
      <c r="G93" s="92"/>
      <c r="H93" s="93"/>
      <c r="I93" s="91"/>
    </row>
    <row r="94" spans="1:9" ht="9.75">
      <c r="A94" s="91">
        <v>1</v>
      </c>
      <c r="B94" s="91">
        <f>B93+0.4*C92+0.4*D92+0.2*E92</f>
        <v>41.99999999999999</v>
      </c>
      <c r="C94" s="92"/>
      <c r="D94" s="91"/>
      <c r="E94" s="91"/>
      <c r="F94" s="92"/>
      <c r="G94" s="92"/>
      <c r="H94" s="93"/>
      <c r="I94" s="91"/>
    </row>
    <row r="95" spans="1:9" ht="9.75">
      <c r="A95" s="91">
        <v>2</v>
      </c>
      <c r="B95" s="91">
        <f>B94+0.2*D92+0.4*E92+0.2*F92</f>
        <v>51.199999999999996</v>
      </c>
      <c r="C95" s="92"/>
      <c r="D95" s="91"/>
      <c r="E95" s="91"/>
      <c r="F95" s="92"/>
      <c r="G95" s="92"/>
      <c r="H95" s="93"/>
      <c r="I95" s="91"/>
    </row>
    <row r="96" spans="1:9" ht="9.75">
      <c r="A96" s="91">
        <v>3</v>
      </c>
      <c r="B96" s="91">
        <f>B95+0.2*E92+0.4*F92+0.2*G92</f>
        <v>56.39999999999999</v>
      </c>
      <c r="C96" s="92"/>
      <c r="D96" s="91"/>
      <c r="E96" s="91"/>
      <c r="F96" s="92"/>
      <c r="G96" s="92"/>
      <c r="H96" s="93"/>
      <c r="I96" s="91"/>
    </row>
    <row r="97" spans="1:9" ht="9.75">
      <c r="A97" s="91" t="s">
        <v>86</v>
      </c>
      <c r="B97" s="91">
        <f>B96+0.2*F92+0.4*G92</f>
        <v>59.99999999999999</v>
      </c>
      <c r="C97" s="92"/>
      <c r="D97" s="91"/>
      <c r="E97" s="91"/>
      <c r="F97" s="92"/>
      <c r="G97" s="92"/>
      <c r="H97" s="93"/>
      <c r="I97" s="91"/>
    </row>
    <row r="98" spans="1:9" ht="9.75">
      <c r="A98" s="91" t="s">
        <v>119</v>
      </c>
      <c r="B98" s="91">
        <f>B97+0.2*G92</f>
        <v>61.599999999999994</v>
      </c>
      <c r="C98" s="92"/>
      <c r="D98" s="91"/>
      <c r="E98" s="91"/>
      <c r="F98" s="92"/>
      <c r="G98" s="92"/>
      <c r="H98" s="93"/>
      <c r="I98" s="91"/>
    </row>
    <row r="99" spans="1:9" ht="9.75">
      <c r="A99" s="91" t="s">
        <v>120</v>
      </c>
      <c r="B99" s="91">
        <f>B98+0.2*H92</f>
        <v>61.8</v>
      </c>
      <c r="C99" s="92"/>
      <c r="D99" s="91"/>
      <c r="E99" s="91"/>
      <c r="F99" s="92"/>
      <c r="G99" s="92"/>
      <c r="H99" s="93"/>
      <c r="I99" s="91"/>
    </row>
    <row r="101" spans="8:9" ht="9.75">
      <c r="H101" s="2"/>
      <c r="I101" s="2"/>
    </row>
    <row r="102" spans="8:9" ht="9.75">
      <c r="H102" s="2"/>
      <c r="I102" s="2"/>
    </row>
    <row r="103" spans="8:9" ht="9.75">
      <c r="H103" s="2"/>
      <c r="I103" s="2"/>
    </row>
    <row r="104" spans="8:9" ht="9.75">
      <c r="H104" s="2"/>
      <c r="I104" s="2"/>
    </row>
  </sheetData>
  <mergeCells count="5">
    <mergeCell ref="U5:W5"/>
    <mergeCell ref="F5:H5"/>
    <mergeCell ref="I5:L5"/>
    <mergeCell ref="M5:P5"/>
    <mergeCell ref="Q5:T5"/>
  </mergeCells>
  <printOptions/>
  <pageMargins left="0.34" right="0.28" top="0.63" bottom="0.4" header="0.5" footer="0.3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34">
      <selection activeCell="A1" sqref="A1:U73"/>
    </sheetView>
  </sheetViews>
  <sheetFormatPr defaultColWidth="9.140625" defaultRowHeight="12"/>
  <cols>
    <col min="1" max="1" width="4.00390625" style="2" customWidth="1"/>
    <col min="2" max="2" width="17.28125" style="2" customWidth="1"/>
    <col min="3" max="3" width="2.8515625" style="2" customWidth="1"/>
    <col min="4" max="4" width="3.7109375" style="2" customWidth="1"/>
    <col min="5" max="5" width="11.421875" style="2" customWidth="1"/>
    <col min="6" max="6" width="10.140625" style="2" customWidth="1"/>
    <col min="7" max="7" width="5.140625" style="2" customWidth="1"/>
    <col min="8" max="8" width="5.00390625" style="2" customWidth="1"/>
    <col min="9" max="9" width="5.421875" style="2" customWidth="1"/>
    <col min="10" max="10" width="1.7109375" style="2" customWidth="1"/>
    <col min="11" max="11" width="5.00390625" style="2" customWidth="1"/>
    <col min="12" max="12" width="5.140625" style="2" customWidth="1"/>
    <col min="13" max="13" width="5.421875" style="2" customWidth="1"/>
    <col min="14" max="14" width="1.7109375" style="2" customWidth="1"/>
    <col min="15" max="17" width="4.7109375" style="2" customWidth="1"/>
    <col min="18" max="18" width="4.8515625" style="2" customWidth="1"/>
    <col min="19" max="19" width="5.00390625" style="2" customWidth="1"/>
    <col min="20" max="20" width="5.140625" style="2" customWidth="1"/>
    <col min="21" max="21" width="4.28125" style="2" customWidth="1"/>
    <col min="22" max="22" width="9.28125" style="2" customWidth="1"/>
    <col min="23" max="23" width="8.7109375" style="2" customWidth="1"/>
    <col min="24" max="24" width="9.28125" style="2" customWidth="1"/>
    <col min="25" max="25" width="6.7109375" style="2" customWidth="1"/>
    <col min="26" max="26" width="7.8515625" style="2" customWidth="1"/>
    <col min="27" max="16384" width="9.28125" style="2" customWidth="1"/>
  </cols>
  <sheetData>
    <row r="1" spans="1:12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9.75">
      <c r="A2" s="3" t="s">
        <v>1</v>
      </c>
      <c r="B2" s="3"/>
      <c r="C2" s="4"/>
      <c r="D2" s="3"/>
      <c r="E2" s="3"/>
      <c r="F2" s="3"/>
      <c r="G2" s="3"/>
      <c r="H2" s="3"/>
      <c r="I2" s="5"/>
      <c r="J2" s="5"/>
      <c r="K2" s="3"/>
      <c r="L2" s="3"/>
    </row>
    <row r="3" spans="1:12" ht="9.75">
      <c r="A3" s="3" t="s">
        <v>2</v>
      </c>
      <c r="B3" s="3"/>
      <c r="C3" s="4"/>
      <c r="D3" s="3"/>
      <c r="E3" s="3"/>
      <c r="F3" s="3"/>
      <c r="G3" s="3"/>
      <c r="H3" s="3"/>
      <c r="I3" s="5"/>
      <c r="J3" s="5"/>
      <c r="K3" s="3"/>
      <c r="L3" s="3"/>
    </row>
    <row r="4" spans="1:12" ht="10.5" thickBot="1">
      <c r="A4" s="3" t="s">
        <v>122</v>
      </c>
      <c r="B4" s="3"/>
      <c r="C4" s="3"/>
      <c r="D4" s="3"/>
      <c r="E4" s="3"/>
      <c r="F4" s="3"/>
      <c r="G4" s="3"/>
      <c r="H4" s="3"/>
      <c r="I4" s="5"/>
      <c r="J4" s="5"/>
      <c r="K4" s="3"/>
      <c r="L4" s="3"/>
    </row>
    <row r="5" spans="1:31" ht="13.5" customHeight="1" thickBot="1">
      <c r="A5" s="106" t="s">
        <v>121</v>
      </c>
      <c r="B5" s="107" t="s">
        <v>4</v>
      </c>
      <c r="C5" s="108" t="s">
        <v>5</v>
      </c>
      <c r="D5" s="108" t="s">
        <v>6</v>
      </c>
      <c r="E5" s="109" t="s">
        <v>7</v>
      </c>
      <c r="F5" s="110" t="s">
        <v>123</v>
      </c>
      <c r="G5" s="313" t="s">
        <v>8</v>
      </c>
      <c r="H5" s="313"/>
      <c r="I5" s="313"/>
      <c r="J5" s="310" t="s">
        <v>10</v>
      </c>
      <c r="K5" s="311"/>
      <c r="L5" s="311"/>
      <c r="M5" s="312"/>
      <c r="N5" s="310" t="s">
        <v>11</v>
      </c>
      <c r="O5" s="311"/>
      <c r="P5" s="311"/>
      <c r="Q5" s="312"/>
      <c r="R5" s="303" t="s">
        <v>12</v>
      </c>
      <c r="S5" s="304"/>
      <c r="T5" s="305"/>
      <c r="U5" s="11" t="s">
        <v>13</v>
      </c>
      <c r="W5" s="91"/>
      <c r="X5" s="91" t="s">
        <v>110</v>
      </c>
      <c r="Y5" s="92" t="s">
        <v>111</v>
      </c>
      <c r="Z5" s="91" t="s">
        <v>112</v>
      </c>
      <c r="AA5" s="91" t="s">
        <v>113</v>
      </c>
      <c r="AB5" s="92" t="s">
        <v>114</v>
      </c>
      <c r="AC5" s="92" t="s">
        <v>115</v>
      </c>
      <c r="AD5" s="93" t="s">
        <v>116</v>
      </c>
      <c r="AE5" s="91" t="s">
        <v>117</v>
      </c>
    </row>
    <row r="6" spans="1:32" ht="9.75">
      <c r="A6" s="101">
        <v>1</v>
      </c>
      <c r="B6" s="95" t="s">
        <v>124</v>
      </c>
      <c r="C6" s="13">
        <v>83</v>
      </c>
      <c r="D6" s="13" t="s">
        <v>17</v>
      </c>
      <c r="E6" s="12" t="s">
        <v>69</v>
      </c>
      <c r="F6" s="12" t="s">
        <v>125</v>
      </c>
      <c r="G6" s="13">
        <v>14.25</v>
      </c>
      <c r="H6" s="111">
        <v>14.47</v>
      </c>
      <c r="I6" s="15">
        <f>SUM(G6:H6)</f>
        <v>28.72</v>
      </c>
      <c r="J6" s="39">
        <v>2</v>
      </c>
      <c r="K6" s="112">
        <v>12.63</v>
      </c>
      <c r="L6" s="112">
        <v>13.5</v>
      </c>
      <c r="M6" s="113">
        <f>SUM(K6:L6)</f>
        <v>26.130000000000003</v>
      </c>
      <c r="N6" s="114">
        <v>2</v>
      </c>
      <c r="O6" s="115">
        <v>12.56</v>
      </c>
      <c r="P6" s="116">
        <v>12.44</v>
      </c>
      <c r="Q6" s="117">
        <f>SUM(O6:P6)</f>
        <v>25</v>
      </c>
      <c r="R6" s="118">
        <v>18.75</v>
      </c>
      <c r="S6" s="116">
        <v>11.69</v>
      </c>
      <c r="T6" s="117">
        <f>SUM(R6:S6)</f>
        <v>30.439999999999998</v>
      </c>
      <c r="U6" s="24" t="s">
        <v>17</v>
      </c>
      <c r="W6" s="91" t="s">
        <v>118</v>
      </c>
      <c r="X6" s="91">
        <v>3</v>
      </c>
      <c r="Y6" s="92">
        <v>10</v>
      </c>
      <c r="Z6" s="91">
        <v>5</v>
      </c>
      <c r="AA6" s="91">
        <v>2</v>
      </c>
      <c r="AB6" s="92">
        <v>2</v>
      </c>
      <c r="AC6" s="92">
        <v>2</v>
      </c>
      <c r="AD6" s="93">
        <v>0</v>
      </c>
      <c r="AE6" s="91">
        <f>SUM(X6:AD6)</f>
        <v>24</v>
      </c>
      <c r="AF6" s="91">
        <f>SUM(X6:AD6)</f>
        <v>24</v>
      </c>
    </row>
    <row r="7" spans="1:31" ht="10.5" thickBot="1">
      <c r="A7" s="119">
        <v>2</v>
      </c>
      <c r="B7" s="96" t="s">
        <v>126</v>
      </c>
      <c r="C7" s="26">
        <v>83</v>
      </c>
      <c r="D7" s="26" t="s">
        <v>127</v>
      </c>
      <c r="E7" s="120" t="s">
        <v>19</v>
      </c>
      <c r="F7" s="120" t="s">
        <v>128</v>
      </c>
      <c r="G7" s="26">
        <v>11.87</v>
      </c>
      <c r="H7" s="121">
        <v>13.16</v>
      </c>
      <c r="I7" s="28">
        <f aca="true" t="shared" si="0" ref="I7:I14">SUM(G7:H7)</f>
        <v>25.03</v>
      </c>
      <c r="J7" s="32">
        <v>1</v>
      </c>
      <c r="K7" s="122">
        <v>11.92</v>
      </c>
      <c r="L7" s="122">
        <v>12.06</v>
      </c>
      <c r="M7" s="123">
        <f>SUM(K7:L7)</f>
        <v>23.98</v>
      </c>
      <c r="N7" s="124">
        <v>1</v>
      </c>
      <c r="O7" s="125">
        <v>10.72</v>
      </c>
      <c r="P7" s="126">
        <v>10.75</v>
      </c>
      <c r="Q7" s="127">
        <f>SUM(O7:P7)</f>
        <v>21.47</v>
      </c>
      <c r="R7" s="128">
        <v>10.82</v>
      </c>
      <c r="S7" s="129" t="s">
        <v>20</v>
      </c>
      <c r="T7" s="130" t="s">
        <v>21</v>
      </c>
      <c r="U7" s="37" t="s">
        <v>17</v>
      </c>
      <c r="W7" s="91" t="s">
        <v>17</v>
      </c>
      <c r="X7" s="91">
        <f>0.8*X6+0.4*Y6+0.2*Z6</f>
        <v>7.4</v>
      </c>
      <c r="Y7" s="92"/>
      <c r="Z7" s="91"/>
      <c r="AA7" s="91"/>
      <c r="AB7" s="92"/>
      <c r="AC7" s="92"/>
      <c r="AD7" s="93"/>
      <c r="AE7" s="91"/>
    </row>
    <row r="8" spans="1:31" ht="9.75">
      <c r="A8" s="105">
        <v>3</v>
      </c>
      <c r="B8" s="98" t="s">
        <v>129</v>
      </c>
      <c r="C8" s="66">
        <v>89</v>
      </c>
      <c r="D8" s="66" t="s">
        <v>17</v>
      </c>
      <c r="E8" s="65" t="s">
        <v>19</v>
      </c>
      <c r="F8" s="65" t="s">
        <v>128</v>
      </c>
      <c r="G8" s="66">
        <v>17.88</v>
      </c>
      <c r="H8" s="131">
        <v>15.38</v>
      </c>
      <c r="I8" s="74">
        <f t="shared" si="0"/>
        <v>33.26</v>
      </c>
      <c r="J8" s="132">
        <v>4</v>
      </c>
      <c r="K8" s="133">
        <v>14.72</v>
      </c>
      <c r="L8" s="133">
        <v>15.63</v>
      </c>
      <c r="M8" s="134">
        <f aca="true" t="shared" si="1" ref="M8:M13">SUM(K8:L8)</f>
        <v>30.35</v>
      </c>
      <c r="N8" s="135">
        <v>1</v>
      </c>
      <c r="O8" s="136">
        <v>14.25</v>
      </c>
      <c r="P8" s="137">
        <v>11.75</v>
      </c>
      <c r="Q8" s="138">
        <f>SUM(O8:P8)</f>
        <v>26</v>
      </c>
      <c r="R8" s="139">
        <v>13.82</v>
      </c>
      <c r="S8" s="137">
        <v>12.16</v>
      </c>
      <c r="T8" s="138">
        <f>SUM(R8:S8)</f>
        <v>25.98</v>
      </c>
      <c r="U8" s="37" t="s">
        <v>17</v>
      </c>
      <c r="W8" s="91">
        <v>1</v>
      </c>
      <c r="X8" s="91">
        <f>X7+0.4*Y6+0.4*Z6+0.2*AA6</f>
        <v>13.8</v>
      </c>
      <c r="Y8" s="92"/>
      <c r="Z8" s="91"/>
      <c r="AA8" s="91"/>
      <c r="AB8" s="92"/>
      <c r="AC8" s="92"/>
      <c r="AD8" s="93"/>
      <c r="AE8" s="91"/>
    </row>
    <row r="9" spans="1:31" ht="10.5" thickBot="1">
      <c r="A9" s="119">
        <v>4</v>
      </c>
      <c r="B9" s="96" t="s">
        <v>130</v>
      </c>
      <c r="C9" s="26">
        <v>83</v>
      </c>
      <c r="D9" s="26" t="s">
        <v>15</v>
      </c>
      <c r="E9" s="140" t="s">
        <v>19</v>
      </c>
      <c r="F9" s="25" t="s">
        <v>128</v>
      </c>
      <c r="G9" s="26">
        <v>15.15</v>
      </c>
      <c r="H9" s="121">
        <v>19.25</v>
      </c>
      <c r="I9" s="28">
        <f t="shared" si="0"/>
        <v>34.4</v>
      </c>
      <c r="J9" s="32">
        <v>3</v>
      </c>
      <c r="K9" s="122">
        <v>13.94</v>
      </c>
      <c r="L9" s="122">
        <v>15.72</v>
      </c>
      <c r="M9" s="123">
        <f t="shared" si="1"/>
        <v>29.66</v>
      </c>
      <c r="N9" s="124">
        <v>2</v>
      </c>
      <c r="O9" s="141">
        <v>11.75</v>
      </c>
      <c r="P9" s="126">
        <v>16.56</v>
      </c>
      <c r="Q9" s="127">
        <f>SUM(O9:P9)</f>
        <v>28.31</v>
      </c>
      <c r="R9" s="142">
        <v>12.6</v>
      </c>
      <c r="S9" s="126">
        <v>14.38</v>
      </c>
      <c r="T9" s="127">
        <f>SUM(R9:S9)</f>
        <v>26.98</v>
      </c>
      <c r="U9" s="37" t="s">
        <v>17</v>
      </c>
      <c r="W9" s="91">
        <v>2</v>
      </c>
      <c r="X9" s="91">
        <f>X8+0.2*Z6+0.4*AA6+0.2*AB6</f>
        <v>16</v>
      </c>
      <c r="Y9" s="92"/>
      <c r="Z9" s="91"/>
      <c r="AA9" s="91"/>
      <c r="AB9" s="92"/>
      <c r="AC9" s="92"/>
      <c r="AD9" s="93"/>
      <c r="AE9" s="91"/>
    </row>
    <row r="10" spans="1:31" ht="9.75">
      <c r="A10" s="101">
        <v>5</v>
      </c>
      <c r="B10" s="143" t="s">
        <v>131</v>
      </c>
      <c r="C10" s="13">
        <v>85</v>
      </c>
      <c r="D10" s="13" t="s">
        <v>15</v>
      </c>
      <c r="E10" s="12" t="s">
        <v>19</v>
      </c>
      <c r="F10" s="12" t="s">
        <v>128</v>
      </c>
      <c r="G10" s="144">
        <v>18.47</v>
      </c>
      <c r="H10" s="145">
        <v>16.35</v>
      </c>
      <c r="I10" s="18">
        <f t="shared" si="0"/>
        <v>34.82</v>
      </c>
      <c r="J10" s="132">
        <v>2</v>
      </c>
      <c r="K10" s="133">
        <v>13.5</v>
      </c>
      <c r="L10" s="133">
        <v>13.66</v>
      </c>
      <c r="M10" s="134">
        <f t="shared" si="1"/>
        <v>27.16</v>
      </c>
      <c r="N10" s="46"/>
      <c r="O10" s="46"/>
      <c r="P10" s="46"/>
      <c r="Q10" s="46"/>
      <c r="R10" s="46"/>
      <c r="S10" s="46"/>
      <c r="T10" s="46"/>
      <c r="U10" s="37" t="s">
        <v>17</v>
      </c>
      <c r="W10" s="91">
        <v>3</v>
      </c>
      <c r="X10" s="91">
        <f>X9+0.2*AA6+0.4*AB6+0.2*AC6</f>
        <v>17.599999999999998</v>
      </c>
      <c r="Y10" s="92"/>
      <c r="Z10" s="91"/>
      <c r="AA10" s="91"/>
      <c r="AB10" s="92"/>
      <c r="AC10" s="92"/>
      <c r="AD10" s="93"/>
      <c r="AE10" s="91"/>
    </row>
    <row r="11" spans="1:31" ht="9.75">
      <c r="A11" s="105">
        <v>6</v>
      </c>
      <c r="B11" s="97" t="s">
        <v>132</v>
      </c>
      <c r="C11" s="48">
        <v>82</v>
      </c>
      <c r="D11" s="48">
        <v>1</v>
      </c>
      <c r="E11" s="47" t="s">
        <v>19</v>
      </c>
      <c r="F11" s="47" t="s">
        <v>128</v>
      </c>
      <c r="G11" s="48">
        <v>16.19</v>
      </c>
      <c r="H11" s="146">
        <v>15.75</v>
      </c>
      <c r="I11" s="63">
        <f t="shared" si="0"/>
        <v>31.94</v>
      </c>
      <c r="J11" s="53">
        <v>3</v>
      </c>
      <c r="K11" s="147">
        <v>14.88</v>
      </c>
      <c r="L11" s="147">
        <v>15.35</v>
      </c>
      <c r="M11" s="148">
        <f t="shared" si="1"/>
        <v>30.23</v>
      </c>
      <c r="N11" s="46"/>
      <c r="O11" s="46"/>
      <c r="P11" s="46"/>
      <c r="Q11" s="46"/>
      <c r="R11" s="46"/>
      <c r="S11" s="46"/>
      <c r="T11" s="46"/>
      <c r="U11" s="37" t="s">
        <v>17</v>
      </c>
      <c r="W11" s="91" t="s">
        <v>86</v>
      </c>
      <c r="X11" s="91">
        <f>X10+0.2*AB6+0.4*AC6</f>
        <v>18.799999999999997</v>
      </c>
      <c r="Y11" s="92"/>
      <c r="Z11" s="91"/>
      <c r="AA11" s="91"/>
      <c r="AB11" s="92"/>
      <c r="AC11" s="92"/>
      <c r="AD11" s="93"/>
      <c r="AE11" s="91"/>
    </row>
    <row r="12" spans="1:31" ht="9.75">
      <c r="A12" s="103">
        <v>7</v>
      </c>
      <c r="B12" s="97" t="s">
        <v>133</v>
      </c>
      <c r="C12" s="48">
        <v>88</v>
      </c>
      <c r="D12" s="48">
        <v>1</v>
      </c>
      <c r="E12" s="47" t="s">
        <v>19</v>
      </c>
      <c r="F12" s="47" t="s">
        <v>128</v>
      </c>
      <c r="G12" s="48">
        <v>15.87</v>
      </c>
      <c r="H12" s="146">
        <v>17.62</v>
      </c>
      <c r="I12" s="63">
        <f>SUM(G12:H12)</f>
        <v>33.49</v>
      </c>
      <c r="J12" s="53">
        <v>4</v>
      </c>
      <c r="K12" s="147">
        <v>22.25</v>
      </c>
      <c r="L12" s="147">
        <v>15.69</v>
      </c>
      <c r="M12" s="148">
        <f t="shared" si="1"/>
        <v>37.94</v>
      </c>
      <c r="N12" s="46"/>
      <c r="O12" s="46"/>
      <c r="P12" s="46"/>
      <c r="Q12" s="46"/>
      <c r="R12" s="46"/>
      <c r="S12" s="46"/>
      <c r="T12" s="46"/>
      <c r="U12" s="37" t="s">
        <v>17</v>
      </c>
      <c r="W12" s="91" t="s">
        <v>119</v>
      </c>
      <c r="X12" s="91">
        <f>X11+0.2*AC6</f>
        <v>19.199999999999996</v>
      </c>
      <c r="Y12" s="92"/>
      <c r="Z12" s="91"/>
      <c r="AA12" s="91"/>
      <c r="AB12" s="92"/>
      <c r="AC12" s="92"/>
      <c r="AD12" s="93"/>
      <c r="AE12" s="91"/>
    </row>
    <row r="13" spans="1:31" ht="10.5" thickBot="1">
      <c r="A13" s="119">
        <v>8</v>
      </c>
      <c r="B13" s="96" t="s">
        <v>134</v>
      </c>
      <c r="C13" s="26">
        <v>83</v>
      </c>
      <c r="D13" s="26" t="s">
        <v>17</v>
      </c>
      <c r="E13" s="25" t="s">
        <v>69</v>
      </c>
      <c r="F13" s="25" t="s">
        <v>125</v>
      </c>
      <c r="G13" s="26">
        <v>17.28</v>
      </c>
      <c r="H13" s="121">
        <v>17.69</v>
      </c>
      <c r="I13" s="31">
        <f t="shared" si="0"/>
        <v>34.97</v>
      </c>
      <c r="J13" s="32">
        <v>1</v>
      </c>
      <c r="K13" s="122">
        <v>31.18</v>
      </c>
      <c r="L13" s="122">
        <v>27.22</v>
      </c>
      <c r="M13" s="123">
        <f t="shared" si="1"/>
        <v>58.4</v>
      </c>
      <c r="N13" s="46"/>
      <c r="O13" s="46"/>
      <c r="P13" s="46"/>
      <c r="Q13" s="46"/>
      <c r="R13" s="46"/>
      <c r="S13" s="46"/>
      <c r="T13" s="46"/>
      <c r="U13" s="37">
        <v>1</v>
      </c>
      <c r="W13" s="91" t="s">
        <v>120</v>
      </c>
      <c r="X13" s="91">
        <f>X12+0.2*AD6</f>
        <v>19.199999999999996</v>
      </c>
      <c r="Y13" s="92"/>
      <c r="Z13" s="91"/>
      <c r="AA13" s="91"/>
      <c r="AB13" s="92"/>
      <c r="AC13" s="92"/>
      <c r="AD13" s="93"/>
      <c r="AE13" s="91"/>
    </row>
    <row r="14" spans="1:21" ht="9.75">
      <c r="A14" s="101">
        <v>9</v>
      </c>
      <c r="B14" s="95" t="s">
        <v>135</v>
      </c>
      <c r="C14" s="13">
        <v>90</v>
      </c>
      <c r="D14" s="13" t="s">
        <v>17</v>
      </c>
      <c r="E14" s="12" t="s">
        <v>69</v>
      </c>
      <c r="F14" s="12" t="s">
        <v>125</v>
      </c>
      <c r="G14" s="13">
        <v>17.22</v>
      </c>
      <c r="H14" s="111">
        <v>19.09</v>
      </c>
      <c r="I14" s="18">
        <f t="shared" si="0"/>
        <v>36.31</v>
      </c>
      <c r="J14" s="46"/>
      <c r="K14" s="61"/>
      <c r="L14" s="61"/>
      <c r="M14" s="61"/>
      <c r="N14" s="46"/>
      <c r="O14" s="46"/>
      <c r="P14" s="46"/>
      <c r="Q14" s="46"/>
      <c r="R14" s="46"/>
      <c r="S14" s="46"/>
      <c r="T14" s="46"/>
      <c r="U14" s="37">
        <v>1</v>
      </c>
    </row>
    <row r="15" spans="1:21" ht="9.75">
      <c r="A15" s="105">
        <v>10</v>
      </c>
      <c r="B15" s="97" t="s">
        <v>136</v>
      </c>
      <c r="C15" s="48">
        <v>86</v>
      </c>
      <c r="D15" s="48" t="s">
        <v>17</v>
      </c>
      <c r="E15" s="47" t="s">
        <v>232</v>
      </c>
      <c r="F15" s="47" t="s">
        <v>128</v>
      </c>
      <c r="G15" s="48">
        <v>17.9</v>
      </c>
      <c r="H15" s="146">
        <v>20.5</v>
      </c>
      <c r="I15" s="63">
        <f aca="true" t="shared" si="2" ref="I15:I20">SUM(G15:H15)</f>
        <v>38.4</v>
      </c>
      <c r="J15" s="46"/>
      <c r="K15" s="61"/>
      <c r="L15" s="61"/>
      <c r="M15" s="61"/>
      <c r="N15" s="46"/>
      <c r="O15" s="46"/>
      <c r="P15" s="46"/>
      <c r="Q15" s="46"/>
      <c r="R15" s="46"/>
      <c r="S15" s="46"/>
      <c r="T15" s="46"/>
      <c r="U15" s="37">
        <v>1</v>
      </c>
    </row>
    <row r="16" spans="1:21" ht="9.75">
      <c r="A16" s="103">
        <v>11</v>
      </c>
      <c r="B16" s="99" t="s">
        <v>137</v>
      </c>
      <c r="C16" s="149">
        <v>80</v>
      </c>
      <c r="D16" s="149" t="s">
        <v>17</v>
      </c>
      <c r="E16" s="140" t="s">
        <v>26</v>
      </c>
      <c r="F16" s="140" t="s">
        <v>138</v>
      </c>
      <c r="G16" s="69">
        <v>19.47</v>
      </c>
      <c r="H16" s="150">
        <v>18.97</v>
      </c>
      <c r="I16" s="63">
        <f t="shared" si="2"/>
        <v>38.44</v>
      </c>
      <c r="J16" s="46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37">
        <v>1</v>
      </c>
    </row>
    <row r="17" spans="1:21" ht="9.75">
      <c r="A17" s="105">
        <v>12</v>
      </c>
      <c r="B17" s="97" t="s">
        <v>139</v>
      </c>
      <c r="C17" s="48">
        <v>86</v>
      </c>
      <c r="D17" s="48" t="s">
        <v>17</v>
      </c>
      <c r="E17" s="47" t="s">
        <v>16</v>
      </c>
      <c r="F17" s="47" t="s">
        <v>128</v>
      </c>
      <c r="G17" s="69">
        <v>20.62</v>
      </c>
      <c r="H17" s="146">
        <v>24.34</v>
      </c>
      <c r="I17" s="63">
        <f t="shared" si="2"/>
        <v>44.96</v>
      </c>
      <c r="J17" s="46"/>
      <c r="K17" s="61"/>
      <c r="L17" s="61"/>
      <c r="M17" s="61"/>
      <c r="N17" s="46"/>
      <c r="O17" s="46"/>
      <c r="P17" s="46"/>
      <c r="Q17" s="46"/>
      <c r="R17" s="46"/>
      <c r="S17" s="46"/>
      <c r="T17" s="46"/>
      <c r="U17" s="37">
        <v>1</v>
      </c>
    </row>
    <row r="18" spans="1:21" ht="9.75">
      <c r="A18" s="103">
        <v>13</v>
      </c>
      <c r="B18" s="97" t="s">
        <v>140</v>
      </c>
      <c r="C18" s="151">
        <v>84</v>
      </c>
      <c r="D18" s="151" t="s">
        <v>17</v>
      </c>
      <c r="E18" s="140" t="s">
        <v>47</v>
      </c>
      <c r="F18" s="152" t="s">
        <v>141</v>
      </c>
      <c r="G18" s="69">
        <v>23.32</v>
      </c>
      <c r="H18" s="146">
        <v>22.88</v>
      </c>
      <c r="I18" s="63">
        <f t="shared" si="2"/>
        <v>46.2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7">
        <v>1</v>
      </c>
    </row>
    <row r="19" spans="1:21" ht="9.75">
      <c r="A19" s="105">
        <v>14</v>
      </c>
      <c r="B19" s="97" t="s">
        <v>142</v>
      </c>
      <c r="C19" s="48">
        <v>79</v>
      </c>
      <c r="D19" s="48">
        <v>1</v>
      </c>
      <c r="E19" s="140" t="s">
        <v>143</v>
      </c>
      <c r="F19" s="47" t="s">
        <v>144</v>
      </c>
      <c r="G19" s="69">
        <v>23.13</v>
      </c>
      <c r="H19" s="146">
        <v>24.13</v>
      </c>
      <c r="I19" s="63">
        <f t="shared" si="2"/>
        <v>47.26</v>
      </c>
      <c r="J19" s="46"/>
      <c r="K19" s="61"/>
      <c r="L19" s="61"/>
      <c r="M19" s="61"/>
      <c r="N19" s="46"/>
      <c r="O19" s="46"/>
      <c r="P19" s="46"/>
      <c r="Q19" s="46"/>
      <c r="R19" s="46"/>
      <c r="S19" s="46"/>
      <c r="T19" s="46"/>
      <c r="U19" s="37">
        <v>2</v>
      </c>
    </row>
    <row r="20" spans="1:21" ht="9.75">
      <c r="A20" s="103">
        <v>15</v>
      </c>
      <c r="B20" s="97" t="s">
        <v>145</v>
      </c>
      <c r="C20" s="48">
        <v>87</v>
      </c>
      <c r="D20" s="48">
        <v>2</v>
      </c>
      <c r="E20" s="47" t="s">
        <v>26</v>
      </c>
      <c r="F20" s="47" t="s">
        <v>138</v>
      </c>
      <c r="G20" s="69">
        <v>24.61</v>
      </c>
      <c r="H20" s="146">
        <v>22.72</v>
      </c>
      <c r="I20" s="63">
        <f t="shared" si="2"/>
        <v>47.33</v>
      </c>
      <c r="J20" s="46"/>
      <c r="K20" s="61"/>
      <c r="L20" s="61"/>
      <c r="M20" s="61"/>
      <c r="N20" s="46"/>
      <c r="O20" s="46"/>
      <c r="P20" s="46"/>
      <c r="Q20" s="46"/>
      <c r="R20" s="46"/>
      <c r="S20" s="46"/>
      <c r="T20" s="46"/>
      <c r="U20" s="37">
        <v>2</v>
      </c>
    </row>
    <row r="21" spans="1:21" ht="9.75">
      <c r="A21" s="105">
        <v>16</v>
      </c>
      <c r="B21" s="97" t="s">
        <v>146</v>
      </c>
      <c r="C21" s="48">
        <v>85</v>
      </c>
      <c r="D21" s="48">
        <v>1</v>
      </c>
      <c r="E21" s="47" t="s">
        <v>37</v>
      </c>
      <c r="F21" s="47" t="s">
        <v>147</v>
      </c>
      <c r="G21" s="69">
        <v>22.25</v>
      </c>
      <c r="H21" s="146">
        <v>28.82</v>
      </c>
      <c r="I21" s="63">
        <f aca="true" t="shared" si="3" ref="I21:I26">SUM(G21:H21)</f>
        <v>51.07</v>
      </c>
      <c r="J21" s="46"/>
      <c r="K21" s="61"/>
      <c r="L21" s="61"/>
      <c r="M21" s="61"/>
      <c r="N21" s="46"/>
      <c r="O21" s="46"/>
      <c r="P21" s="46"/>
      <c r="Q21" s="46"/>
      <c r="R21" s="46"/>
      <c r="S21" s="46"/>
      <c r="T21" s="46"/>
      <c r="U21" s="37">
        <v>2</v>
      </c>
    </row>
    <row r="22" spans="1:21" ht="9.75">
      <c r="A22" s="103">
        <v>17</v>
      </c>
      <c r="B22" s="97" t="s">
        <v>148</v>
      </c>
      <c r="C22" s="48">
        <v>89</v>
      </c>
      <c r="D22" s="48">
        <v>3</v>
      </c>
      <c r="E22" s="47" t="s">
        <v>26</v>
      </c>
      <c r="F22" s="47" t="s">
        <v>138</v>
      </c>
      <c r="G22" s="69">
        <v>25.19</v>
      </c>
      <c r="H22" s="146">
        <v>26.31</v>
      </c>
      <c r="I22" s="63">
        <f t="shared" si="3"/>
        <v>51.5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37">
        <v>3</v>
      </c>
    </row>
    <row r="23" spans="1:21" ht="9.75">
      <c r="A23" s="105">
        <v>18</v>
      </c>
      <c r="B23" s="97" t="s">
        <v>149</v>
      </c>
      <c r="C23" s="48">
        <v>83</v>
      </c>
      <c r="D23" s="48">
        <v>2</v>
      </c>
      <c r="E23" s="47" t="s">
        <v>150</v>
      </c>
      <c r="F23" s="47" t="s">
        <v>128</v>
      </c>
      <c r="G23" s="69">
        <v>37.41</v>
      </c>
      <c r="H23" s="146">
        <v>32.1</v>
      </c>
      <c r="I23" s="63">
        <f t="shared" si="3"/>
        <v>69.50999999999999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7" t="s">
        <v>86</v>
      </c>
    </row>
    <row r="24" spans="1:21" ht="9.75">
      <c r="A24" s="103">
        <v>19</v>
      </c>
      <c r="B24" s="97" t="s">
        <v>151</v>
      </c>
      <c r="C24" s="48">
        <v>80</v>
      </c>
      <c r="D24" s="48" t="s">
        <v>80</v>
      </c>
      <c r="E24" s="47" t="s">
        <v>26</v>
      </c>
      <c r="F24" s="47" t="s">
        <v>138</v>
      </c>
      <c r="G24" s="69">
        <v>39.81</v>
      </c>
      <c r="H24" s="146">
        <v>48.53</v>
      </c>
      <c r="I24" s="63">
        <f t="shared" si="3"/>
        <v>88.34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7" t="s">
        <v>119</v>
      </c>
    </row>
    <row r="25" spans="1:21" ht="9.75">
      <c r="A25" s="105">
        <v>20</v>
      </c>
      <c r="B25" s="97" t="s">
        <v>152</v>
      </c>
      <c r="C25" s="149">
        <v>86</v>
      </c>
      <c r="D25" s="149" t="s">
        <v>153</v>
      </c>
      <c r="E25" s="140" t="s">
        <v>33</v>
      </c>
      <c r="F25" s="140" t="s">
        <v>154</v>
      </c>
      <c r="G25" s="69">
        <v>47.94</v>
      </c>
      <c r="H25" s="146">
        <v>51.65</v>
      </c>
      <c r="I25" s="63">
        <f t="shared" si="3"/>
        <v>99.59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7"/>
    </row>
    <row r="26" spans="1:21" ht="9.75">
      <c r="A26" s="103">
        <v>21</v>
      </c>
      <c r="B26" s="97" t="s">
        <v>155</v>
      </c>
      <c r="C26" s="48">
        <v>85</v>
      </c>
      <c r="D26" s="48" t="s">
        <v>80</v>
      </c>
      <c r="E26" s="47" t="s">
        <v>67</v>
      </c>
      <c r="F26" s="47" t="s">
        <v>147</v>
      </c>
      <c r="G26" s="69">
        <v>46.82</v>
      </c>
      <c r="H26" s="146">
        <v>58.82</v>
      </c>
      <c r="I26" s="63">
        <f t="shared" si="3"/>
        <v>105.64</v>
      </c>
      <c r="J26" s="46"/>
      <c r="K26" s="153"/>
      <c r="L26" s="154"/>
      <c r="M26" s="154"/>
      <c r="N26" s="153"/>
      <c r="O26" s="153"/>
      <c r="P26" s="154"/>
      <c r="Q26" s="154"/>
      <c r="R26" s="155"/>
      <c r="S26" s="46"/>
      <c r="T26" s="46"/>
      <c r="U26" s="84"/>
    </row>
    <row r="27" spans="1:21" ht="9.75">
      <c r="A27" s="105">
        <v>22</v>
      </c>
      <c r="B27" s="99" t="s">
        <v>156</v>
      </c>
      <c r="C27" s="69">
        <v>89</v>
      </c>
      <c r="D27" s="69" t="s">
        <v>17</v>
      </c>
      <c r="E27" s="68" t="s">
        <v>69</v>
      </c>
      <c r="F27" s="68" t="s">
        <v>125</v>
      </c>
      <c r="G27" s="69">
        <v>16.72</v>
      </c>
      <c r="H27" s="146" t="s">
        <v>20</v>
      </c>
      <c r="I27" s="156" t="s">
        <v>21</v>
      </c>
      <c r="J27" s="154"/>
      <c r="K27" s="154"/>
      <c r="L27" s="154"/>
      <c r="M27" s="46"/>
      <c r="N27" s="46"/>
      <c r="O27" s="46"/>
      <c r="P27" s="46"/>
      <c r="Q27" s="46"/>
      <c r="R27" s="46"/>
      <c r="S27" s="46"/>
      <c r="T27" s="46"/>
      <c r="U27" s="84"/>
    </row>
    <row r="28" spans="1:21" ht="9.75">
      <c r="A28" s="103">
        <v>23</v>
      </c>
      <c r="B28" s="99" t="s">
        <v>157</v>
      </c>
      <c r="C28" s="69">
        <v>84</v>
      </c>
      <c r="D28" s="69">
        <v>1</v>
      </c>
      <c r="E28" s="68" t="s">
        <v>67</v>
      </c>
      <c r="F28" s="68" t="s">
        <v>147</v>
      </c>
      <c r="G28" s="69">
        <v>38.25</v>
      </c>
      <c r="H28" s="146" t="s">
        <v>20</v>
      </c>
      <c r="I28" s="156" t="s">
        <v>21</v>
      </c>
      <c r="J28" s="154"/>
      <c r="K28" s="154"/>
      <c r="L28" s="154"/>
      <c r="M28" s="46"/>
      <c r="N28" s="46"/>
      <c r="O28" s="46"/>
      <c r="P28" s="46"/>
      <c r="Q28" s="46"/>
      <c r="R28" s="46"/>
      <c r="S28" s="46"/>
      <c r="T28" s="46"/>
      <c r="U28" s="84"/>
    </row>
    <row r="29" spans="1:21" ht="10.5" thickBot="1">
      <c r="A29" s="119">
        <v>24</v>
      </c>
      <c r="B29" s="96" t="s">
        <v>158</v>
      </c>
      <c r="C29" s="26">
        <v>87</v>
      </c>
      <c r="D29" s="26" t="s">
        <v>17</v>
      </c>
      <c r="E29" s="25" t="s">
        <v>69</v>
      </c>
      <c r="F29" s="25" t="s">
        <v>125</v>
      </c>
      <c r="G29" s="26" t="s">
        <v>20</v>
      </c>
      <c r="H29" s="157" t="s">
        <v>21</v>
      </c>
      <c r="I29" s="158" t="s">
        <v>21</v>
      </c>
      <c r="J29" s="159"/>
      <c r="K29" s="159"/>
      <c r="L29" s="159"/>
      <c r="M29" s="87"/>
      <c r="N29" s="87"/>
      <c r="O29" s="87"/>
      <c r="P29" s="87"/>
      <c r="Q29" s="87"/>
      <c r="R29" s="87"/>
      <c r="S29" s="87"/>
      <c r="T29" s="87"/>
      <c r="U29" s="88"/>
    </row>
    <row r="30" spans="2:12" ht="9.75">
      <c r="B30" s="160"/>
      <c r="C30" s="160"/>
      <c r="D30" s="1"/>
      <c r="E30" s="1"/>
      <c r="F30" s="160"/>
      <c r="G30" s="160"/>
      <c r="H30" s="1"/>
      <c r="I30" s="1"/>
      <c r="J30" s="160"/>
      <c r="K30" s="160"/>
      <c r="L30" s="160"/>
    </row>
    <row r="31" ht="9.75">
      <c r="A31" s="90" t="s">
        <v>108</v>
      </c>
    </row>
    <row r="32" spans="1:12" ht="9.75">
      <c r="A32" s="90" t="s">
        <v>109</v>
      </c>
      <c r="B32" s="160"/>
      <c r="C32" s="160"/>
      <c r="D32" s="1"/>
      <c r="E32" s="1"/>
      <c r="F32" s="160"/>
      <c r="G32" s="160"/>
      <c r="H32" s="1"/>
      <c r="I32" s="1"/>
      <c r="J32" s="160"/>
      <c r="K32" s="160"/>
      <c r="L32" s="160"/>
    </row>
    <row r="33" spans="1:12" ht="44.25" customHeight="1">
      <c r="A33" s="90"/>
      <c r="B33" s="160"/>
      <c r="C33" s="160"/>
      <c r="D33" s="1"/>
      <c r="E33" s="1"/>
      <c r="F33" s="160"/>
      <c r="G33" s="160"/>
      <c r="H33" s="1"/>
      <c r="I33" s="1"/>
      <c r="J33" s="160"/>
      <c r="K33" s="160"/>
      <c r="L33" s="160"/>
    </row>
    <row r="34" spans="1:20" s="161" customFormat="1" ht="13.5" customHeight="1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</row>
    <row r="35" spans="1:12" ht="12" customHeight="1">
      <c r="A35" s="3" t="s">
        <v>1</v>
      </c>
      <c r="B35" s="3"/>
      <c r="C35" s="4"/>
      <c r="D35" s="3"/>
      <c r="E35" s="3"/>
      <c r="F35" s="3"/>
      <c r="G35" s="3"/>
      <c r="H35" s="3"/>
      <c r="I35" s="5"/>
      <c r="J35" s="5"/>
      <c r="K35" s="3"/>
      <c r="L35" s="3"/>
    </row>
    <row r="36" spans="1:12" ht="11.25" customHeight="1">
      <c r="A36" s="3" t="s">
        <v>2</v>
      </c>
      <c r="B36" s="3"/>
      <c r="C36" s="4"/>
      <c r="D36" s="3"/>
      <c r="E36" s="3"/>
      <c r="F36" s="3"/>
      <c r="G36" s="3"/>
      <c r="H36" s="3"/>
      <c r="I36" s="5"/>
      <c r="J36" s="5"/>
      <c r="K36" s="3"/>
      <c r="L36" s="3"/>
    </row>
    <row r="37" spans="1:12" ht="12.75" customHeight="1" thickBot="1">
      <c r="A37" s="3" t="s">
        <v>159</v>
      </c>
      <c r="B37" s="3"/>
      <c r="C37" s="3"/>
      <c r="D37" s="3"/>
      <c r="E37" s="3"/>
      <c r="F37" s="3"/>
      <c r="G37" s="3"/>
      <c r="H37" s="3"/>
      <c r="I37" s="5"/>
      <c r="J37" s="5"/>
      <c r="K37" s="3"/>
      <c r="L37" s="3"/>
    </row>
    <row r="38" spans="1:20" ht="12" thickBot="1">
      <c r="A38" s="106" t="s">
        <v>121</v>
      </c>
      <c r="B38" s="9" t="s">
        <v>160</v>
      </c>
      <c r="C38" s="8"/>
      <c r="D38" s="162"/>
      <c r="E38" s="164"/>
      <c r="F38" s="209" t="s">
        <v>198</v>
      </c>
      <c r="G38" s="8"/>
      <c r="H38" s="10"/>
      <c r="I38" s="10" t="s">
        <v>161</v>
      </c>
      <c r="J38" s="310" t="s">
        <v>10</v>
      </c>
      <c r="K38" s="311"/>
      <c r="L38" s="311"/>
      <c r="M38" s="312"/>
      <c r="N38" s="310" t="s">
        <v>11</v>
      </c>
      <c r="O38" s="311"/>
      <c r="P38" s="311"/>
      <c r="Q38" s="312"/>
      <c r="R38" s="303" t="s">
        <v>12</v>
      </c>
      <c r="S38" s="304"/>
      <c r="T38" s="305"/>
    </row>
    <row r="39" spans="1:20" ht="10.5" thickBot="1">
      <c r="A39" s="101">
        <v>1</v>
      </c>
      <c r="B39" s="165" t="s">
        <v>162</v>
      </c>
      <c r="C39" s="166"/>
      <c r="D39" s="167"/>
      <c r="E39" s="168" t="s">
        <v>163</v>
      </c>
      <c r="F39" s="169"/>
      <c r="G39" s="166"/>
      <c r="H39" s="170"/>
      <c r="I39" s="171">
        <v>29.15</v>
      </c>
      <c r="J39" s="39">
        <v>2</v>
      </c>
      <c r="K39" s="112">
        <v>29.19</v>
      </c>
      <c r="L39" s="112">
        <v>28.1</v>
      </c>
      <c r="M39" s="117">
        <f aca="true" t="shared" si="4" ref="M39:M45">SUM(K39:L39)</f>
        <v>57.290000000000006</v>
      </c>
      <c r="N39" s="39">
        <v>1</v>
      </c>
      <c r="O39" s="115">
        <v>26.94</v>
      </c>
      <c r="P39" s="116">
        <v>25.32</v>
      </c>
      <c r="Q39" s="172">
        <f>SUM(O39:P39)</f>
        <v>52.260000000000005</v>
      </c>
      <c r="R39" s="118">
        <v>49.71</v>
      </c>
      <c r="S39" s="116">
        <v>23.75</v>
      </c>
      <c r="T39" s="172">
        <f>SUM(R39:S39)</f>
        <v>73.46000000000001</v>
      </c>
    </row>
    <row r="40" spans="1:20" ht="10.5" thickBot="1">
      <c r="A40" s="119">
        <v>2</v>
      </c>
      <c r="B40" s="173" t="s">
        <v>164</v>
      </c>
      <c r="C40" s="174"/>
      <c r="D40" s="175"/>
      <c r="E40" s="176" t="s">
        <v>165</v>
      </c>
      <c r="F40" s="177"/>
      <c r="G40" s="174"/>
      <c r="H40" s="178"/>
      <c r="I40" s="179">
        <v>28.81</v>
      </c>
      <c r="J40" s="32">
        <v>1</v>
      </c>
      <c r="K40" s="122">
        <v>28.82</v>
      </c>
      <c r="L40" s="122">
        <v>30.88</v>
      </c>
      <c r="M40" s="117">
        <f t="shared" si="4"/>
        <v>59.7</v>
      </c>
      <c r="N40" s="32">
        <v>2</v>
      </c>
      <c r="O40" s="125">
        <v>26.16</v>
      </c>
      <c r="P40" s="126">
        <v>24.69</v>
      </c>
      <c r="Q40" s="180">
        <f>SUM(O40:P40)</f>
        <v>50.85</v>
      </c>
      <c r="R40" s="128" t="s">
        <v>20</v>
      </c>
      <c r="S40" s="181" t="s">
        <v>21</v>
      </c>
      <c r="T40" s="182" t="s">
        <v>21</v>
      </c>
    </row>
    <row r="41" spans="1:20" ht="10.5" thickBot="1">
      <c r="A41" s="105">
        <v>3</v>
      </c>
      <c r="B41" s="173" t="s">
        <v>166</v>
      </c>
      <c r="C41" s="174"/>
      <c r="D41" s="175"/>
      <c r="E41" s="176" t="s">
        <v>167</v>
      </c>
      <c r="F41" s="177"/>
      <c r="G41" s="174"/>
      <c r="H41" s="178"/>
      <c r="I41" s="183">
        <v>35.65</v>
      </c>
      <c r="J41" s="132">
        <v>4</v>
      </c>
      <c r="K41" s="133">
        <v>29.31</v>
      </c>
      <c r="L41" s="133">
        <v>29.68</v>
      </c>
      <c r="M41" s="117">
        <f t="shared" si="4"/>
        <v>58.989999999999995</v>
      </c>
      <c r="N41" s="132">
        <v>2</v>
      </c>
      <c r="O41" s="136">
        <v>27.91</v>
      </c>
      <c r="P41" s="137">
        <v>25.16</v>
      </c>
      <c r="Q41" s="172">
        <f>SUM(O41:P41)</f>
        <v>53.07</v>
      </c>
      <c r="R41" s="139">
        <v>26.6</v>
      </c>
      <c r="S41" s="137">
        <v>26.53</v>
      </c>
      <c r="T41" s="117">
        <f>SUM(R41:S41)</f>
        <v>53.13</v>
      </c>
    </row>
    <row r="42" spans="1:20" ht="10.5" thickBot="1">
      <c r="A42" s="119">
        <v>4</v>
      </c>
      <c r="B42" s="184" t="s">
        <v>168</v>
      </c>
      <c r="C42" s="185"/>
      <c r="D42" s="186"/>
      <c r="E42" s="187" t="s">
        <v>169</v>
      </c>
      <c r="F42" s="188"/>
      <c r="G42" s="185"/>
      <c r="H42" s="189"/>
      <c r="I42" s="179">
        <v>35.75</v>
      </c>
      <c r="J42" s="32">
        <v>3</v>
      </c>
      <c r="K42" s="122">
        <v>32.9</v>
      </c>
      <c r="L42" s="122">
        <v>30.79</v>
      </c>
      <c r="M42" s="117">
        <f t="shared" si="4"/>
        <v>63.69</v>
      </c>
      <c r="N42" s="32">
        <v>1</v>
      </c>
      <c r="O42" s="141">
        <v>35.47</v>
      </c>
      <c r="P42" s="126">
        <v>32.94</v>
      </c>
      <c r="Q42" s="180">
        <f>SUM(O42:P42)</f>
        <v>68.41</v>
      </c>
      <c r="R42" s="142">
        <v>31.09</v>
      </c>
      <c r="S42" s="126">
        <v>29.03</v>
      </c>
      <c r="T42" s="190">
        <f>SUM(R42:S42)</f>
        <v>60.120000000000005</v>
      </c>
    </row>
    <row r="43" spans="1:20" ht="10.5" thickBot="1">
      <c r="A43" s="101">
        <v>5</v>
      </c>
      <c r="B43" s="165" t="s">
        <v>170</v>
      </c>
      <c r="C43" s="166"/>
      <c r="D43" s="167"/>
      <c r="E43" s="191" t="s">
        <v>171</v>
      </c>
      <c r="F43" s="169"/>
      <c r="G43" s="166"/>
      <c r="H43" s="170"/>
      <c r="I43" s="192">
        <v>35.28</v>
      </c>
      <c r="J43" s="39">
        <v>4</v>
      </c>
      <c r="K43" s="112">
        <v>31.28</v>
      </c>
      <c r="L43" s="112">
        <v>31.31</v>
      </c>
      <c r="M43" s="117">
        <f t="shared" si="4"/>
        <v>62.59</v>
      </c>
      <c r="N43" s="46"/>
      <c r="O43" s="46"/>
      <c r="P43" s="46"/>
      <c r="Q43" s="46"/>
      <c r="R43" s="46"/>
      <c r="S43" s="46"/>
      <c r="T43" s="46"/>
    </row>
    <row r="44" spans="1:20" ht="10.5" thickBot="1">
      <c r="A44" s="105">
        <v>6</v>
      </c>
      <c r="B44" s="173" t="s">
        <v>172</v>
      </c>
      <c r="C44" s="174"/>
      <c r="D44" s="175"/>
      <c r="E44" s="193" t="s">
        <v>173</v>
      </c>
      <c r="F44" s="177"/>
      <c r="G44" s="174"/>
      <c r="H44" s="178"/>
      <c r="I44" s="194">
        <v>38.97</v>
      </c>
      <c r="J44" s="53">
        <v>1</v>
      </c>
      <c r="K44" s="147">
        <v>35.44</v>
      </c>
      <c r="L44" s="147">
        <v>33.62</v>
      </c>
      <c r="M44" s="117">
        <f t="shared" si="4"/>
        <v>69.06</v>
      </c>
      <c r="N44" s="46"/>
      <c r="O44" s="46"/>
      <c r="P44" s="46"/>
      <c r="Q44" s="46"/>
      <c r="R44" s="46"/>
      <c r="S44" s="46"/>
      <c r="T44" s="46"/>
    </row>
    <row r="45" spans="1:20" ht="10.5" thickBot="1">
      <c r="A45" s="103">
        <v>7</v>
      </c>
      <c r="B45" s="173" t="s">
        <v>174</v>
      </c>
      <c r="C45" s="174"/>
      <c r="D45" s="175"/>
      <c r="E45" s="193" t="s">
        <v>175</v>
      </c>
      <c r="F45" s="177"/>
      <c r="G45" s="174"/>
      <c r="H45" s="178"/>
      <c r="I45" s="194">
        <v>38.46</v>
      </c>
      <c r="J45" s="53">
        <v>2</v>
      </c>
      <c r="K45" s="147">
        <v>36.47</v>
      </c>
      <c r="L45" s="147">
        <v>32.84</v>
      </c>
      <c r="M45" s="117">
        <f t="shared" si="4"/>
        <v>69.31</v>
      </c>
      <c r="N45" s="46"/>
      <c r="O45" s="46"/>
      <c r="P45" s="46"/>
      <c r="Q45" s="46"/>
      <c r="R45" s="46"/>
      <c r="S45" s="46"/>
      <c r="T45" s="46"/>
    </row>
    <row r="46" spans="1:20" ht="10.5" thickBot="1">
      <c r="A46" s="119">
        <v>8</v>
      </c>
      <c r="B46" s="184" t="s">
        <v>176</v>
      </c>
      <c r="C46" s="185"/>
      <c r="D46" s="186"/>
      <c r="E46" s="187" t="s">
        <v>177</v>
      </c>
      <c r="F46" s="188"/>
      <c r="G46" s="185"/>
      <c r="H46" s="189"/>
      <c r="I46" s="196">
        <v>34.69</v>
      </c>
      <c r="J46" s="32">
        <v>3</v>
      </c>
      <c r="K46" s="122">
        <v>30.38</v>
      </c>
      <c r="L46" s="122" t="s">
        <v>20</v>
      </c>
      <c r="M46" s="197" t="s">
        <v>21</v>
      </c>
      <c r="N46" s="46"/>
      <c r="O46" s="46"/>
      <c r="P46" s="46"/>
      <c r="Q46" s="46"/>
      <c r="R46" s="46"/>
      <c r="S46" s="46"/>
      <c r="T46" s="46"/>
    </row>
    <row r="47" spans="1:20" ht="9.75">
      <c r="A47" s="105">
        <v>9</v>
      </c>
      <c r="B47" s="165" t="s">
        <v>178</v>
      </c>
      <c r="C47" s="166"/>
      <c r="D47" s="167"/>
      <c r="E47" s="168" t="s">
        <v>179</v>
      </c>
      <c r="F47" s="169"/>
      <c r="G47" s="166"/>
      <c r="H47" s="170"/>
      <c r="I47" s="198">
        <v>39.19</v>
      </c>
      <c r="J47" s="46"/>
      <c r="K47" s="61"/>
      <c r="L47" s="61"/>
      <c r="M47" s="61"/>
      <c r="N47" s="46"/>
      <c r="O47" s="46"/>
      <c r="P47" s="46"/>
      <c r="Q47" s="46"/>
      <c r="R47" s="46"/>
      <c r="S47" s="46"/>
      <c r="T47" s="46"/>
    </row>
    <row r="48" spans="1:20" ht="9.75">
      <c r="A48" s="105">
        <v>10</v>
      </c>
      <c r="B48" s="173" t="s">
        <v>180</v>
      </c>
      <c r="C48" s="174"/>
      <c r="D48" s="175"/>
      <c r="E48" s="176" t="s">
        <v>181</v>
      </c>
      <c r="F48" s="177"/>
      <c r="G48" s="174"/>
      <c r="H48" s="178"/>
      <c r="I48" s="194">
        <v>42.25</v>
      </c>
      <c r="J48" s="46"/>
      <c r="K48" s="61"/>
      <c r="L48" s="61"/>
      <c r="M48" s="61"/>
      <c r="N48" s="46"/>
      <c r="O48" s="46"/>
      <c r="P48" s="46"/>
      <c r="Q48" s="46"/>
      <c r="R48" s="46"/>
      <c r="S48" s="46"/>
      <c r="T48" s="46"/>
    </row>
    <row r="49" spans="1:20" ht="9.75">
      <c r="A49" s="103">
        <v>11</v>
      </c>
      <c r="B49" s="173" t="s">
        <v>182</v>
      </c>
      <c r="C49" s="199"/>
      <c r="D49" s="175"/>
      <c r="E49" s="176" t="s">
        <v>183</v>
      </c>
      <c r="F49" s="200"/>
      <c r="G49" s="174"/>
      <c r="H49" s="178"/>
      <c r="I49" s="194">
        <v>43</v>
      </c>
      <c r="J49" s="46"/>
      <c r="K49" s="61"/>
      <c r="L49" s="61"/>
      <c r="M49" s="61"/>
      <c r="N49" s="46"/>
      <c r="O49" s="46"/>
      <c r="P49" s="46"/>
      <c r="Q49" s="46"/>
      <c r="R49" s="46"/>
      <c r="S49" s="46"/>
      <c r="T49" s="46"/>
    </row>
    <row r="50" spans="1:20" ht="9.75">
      <c r="A50" s="105">
        <v>12</v>
      </c>
      <c r="B50" s="173" t="s">
        <v>184</v>
      </c>
      <c r="C50" s="174"/>
      <c r="D50" s="175"/>
      <c r="E50" s="176" t="s">
        <v>185</v>
      </c>
      <c r="F50" s="177"/>
      <c r="G50" s="174"/>
      <c r="H50" s="178"/>
      <c r="I50" s="194">
        <v>44.84</v>
      </c>
      <c r="J50" s="46"/>
      <c r="K50" s="61"/>
      <c r="L50" s="61"/>
      <c r="M50" s="61"/>
      <c r="N50" s="46"/>
      <c r="O50" s="46"/>
      <c r="P50" s="46"/>
      <c r="Q50" s="46"/>
      <c r="R50" s="46"/>
      <c r="S50" s="46"/>
      <c r="T50" s="46"/>
    </row>
    <row r="51" spans="1:20" ht="9.75">
      <c r="A51" s="103">
        <v>13</v>
      </c>
      <c r="B51" s="173" t="s">
        <v>186</v>
      </c>
      <c r="C51" s="199"/>
      <c r="D51" s="175"/>
      <c r="E51" s="176" t="s">
        <v>187</v>
      </c>
      <c r="F51" s="200"/>
      <c r="G51" s="174"/>
      <c r="H51" s="178"/>
      <c r="I51" s="194">
        <v>46.35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9.75">
      <c r="A52" s="105">
        <v>14</v>
      </c>
      <c r="B52" s="173" t="s">
        <v>188</v>
      </c>
      <c r="C52" s="174"/>
      <c r="D52" s="175"/>
      <c r="E52" s="176" t="s">
        <v>189</v>
      </c>
      <c r="F52" s="177"/>
      <c r="G52" s="174"/>
      <c r="H52" s="178"/>
      <c r="I52" s="194">
        <v>54.4</v>
      </c>
      <c r="J52" s="46"/>
      <c r="K52" s="61"/>
      <c r="L52" s="61"/>
      <c r="M52" s="61"/>
      <c r="N52" s="46"/>
      <c r="O52" s="46"/>
      <c r="P52" s="46"/>
      <c r="Q52" s="46"/>
      <c r="R52" s="46"/>
      <c r="S52" s="46"/>
      <c r="T52" s="46"/>
    </row>
    <row r="53" spans="1:20" ht="9.75">
      <c r="A53" s="103">
        <v>15</v>
      </c>
      <c r="B53" s="173" t="s">
        <v>190</v>
      </c>
      <c r="C53" s="174"/>
      <c r="D53" s="175"/>
      <c r="E53" s="176" t="s">
        <v>191</v>
      </c>
      <c r="F53" s="177"/>
      <c r="G53" s="174"/>
      <c r="H53" s="178"/>
      <c r="I53" s="194">
        <v>57.97</v>
      </c>
      <c r="J53" s="46"/>
      <c r="K53" s="61"/>
      <c r="L53" s="61"/>
      <c r="M53" s="61"/>
      <c r="N53" s="46"/>
      <c r="O53" s="46"/>
      <c r="P53" s="46"/>
      <c r="Q53" s="46"/>
      <c r="R53" s="46"/>
      <c r="S53" s="46"/>
      <c r="T53" s="46"/>
    </row>
    <row r="54" spans="1:20" ht="9.75">
      <c r="A54" s="105">
        <v>16</v>
      </c>
      <c r="B54" s="173" t="s">
        <v>192</v>
      </c>
      <c r="C54" s="174"/>
      <c r="D54" s="175"/>
      <c r="E54" s="176" t="s">
        <v>193</v>
      </c>
      <c r="F54" s="177"/>
      <c r="G54" s="174"/>
      <c r="H54" s="178"/>
      <c r="I54" s="194">
        <v>63.69</v>
      </c>
      <c r="J54" s="46"/>
      <c r="K54" s="61"/>
      <c r="L54" s="61"/>
      <c r="M54" s="61"/>
      <c r="N54" s="46"/>
      <c r="O54" s="46"/>
      <c r="P54" s="46"/>
      <c r="Q54" s="46"/>
      <c r="R54" s="46"/>
      <c r="S54" s="46"/>
      <c r="T54" s="46"/>
    </row>
    <row r="55" spans="1:20" ht="9.75">
      <c r="A55" s="103">
        <v>17</v>
      </c>
      <c r="B55" s="201" t="s">
        <v>194</v>
      </c>
      <c r="C55" s="174"/>
      <c r="D55" s="175"/>
      <c r="E55" s="176" t="s">
        <v>195</v>
      </c>
      <c r="F55" s="177"/>
      <c r="G55" s="174"/>
      <c r="H55" s="178"/>
      <c r="I55" s="194" t="s">
        <v>20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0.5" thickBot="1">
      <c r="A56" s="119">
        <v>18</v>
      </c>
      <c r="B56" s="202" t="s">
        <v>196</v>
      </c>
      <c r="C56" s="159"/>
      <c r="D56" s="87"/>
      <c r="E56" s="203" t="s">
        <v>197</v>
      </c>
      <c r="F56" s="204"/>
      <c r="G56" s="159"/>
      <c r="H56" s="205"/>
      <c r="I56" s="206" t="s">
        <v>20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8" spans="1:5" ht="11.25">
      <c r="A58" s="90" t="s">
        <v>108</v>
      </c>
      <c r="C58" s="207"/>
      <c r="D58" s="207"/>
      <c r="E58" s="208"/>
    </row>
    <row r="59" ht="9.75">
      <c r="A59" s="90" t="s">
        <v>109</v>
      </c>
    </row>
  </sheetData>
  <mergeCells count="7">
    <mergeCell ref="J38:M38"/>
    <mergeCell ref="N38:Q38"/>
    <mergeCell ref="R38:T38"/>
    <mergeCell ref="G5:I5"/>
    <mergeCell ref="J5:M5"/>
    <mergeCell ref="N5:Q5"/>
    <mergeCell ref="R5:T5"/>
  </mergeCells>
  <printOptions/>
  <pageMargins left="0.5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B32" sqref="B32"/>
    </sheetView>
  </sheetViews>
  <sheetFormatPr defaultColWidth="9.140625" defaultRowHeight="12"/>
  <cols>
    <col min="1" max="1" width="4.8515625" style="0" customWidth="1"/>
    <col min="2" max="2" width="16.28125" style="0" customWidth="1"/>
    <col min="3" max="3" width="3.7109375" style="0" customWidth="1"/>
    <col min="4" max="4" width="5.7109375" style="0" customWidth="1"/>
    <col min="5" max="6" width="11.00390625" style="0" customWidth="1"/>
    <col min="7" max="20" width="3.00390625" style="0" customWidth="1"/>
    <col min="21" max="21" width="4.28125" style="0" customWidth="1"/>
    <col min="22" max="22" width="3.421875" style="0" customWidth="1"/>
    <col min="23" max="23" width="4.8515625" style="0" customWidth="1"/>
  </cols>
  <sheetData>
    <row r="1" spans="1:6" ht="12.75">
      <c r="A1" s="90" t="s">
        <v>0</v>
      </c>
      <c r="B1" s="90"/>
      <c r="C1" s="90"/>
      <c r="D1" s="90"/>
      <c r="E1" s="210"/>
      <c r="F1" s="210"/>
    </row>
    <row r="2" spans="1:6" ht="12.75">
      <c r="A2" s="46" t="s">
        <v>1</v>
      </c>
      <c r="B2" s="211"/>
      <c r="C2" s="46"/>
      <c r="D2" s="46"/>
      <c r="E2" s="212"/>
      <c r="F2" s="212"/>
    </row>
    <row r="3" spans="1:6" ht="12.75">
      <c r="A3" s="46" t="s">
        <v>2</v>
      </c>
      <c r="B3" s="211"/>
      <c r="C3" s="46"/>
      <c r="D3" s="46"/>
      <c r="E3" s="212"/>
      <c r="F3" s="212"/>
    </row>
    <row r="4" spans="1:6" ht="13.5" thickBot="1">
      <c r="A4" s="46" t="s">
        <v>199</v>
      </c>
      <c r="B4" s="213"/>
      <c r="C4" s="2"/>
      <c r="D4" s="2"/>
      <c r="E4" s="212"/>
      <c r="F4" s="212"/>
    </row>
    <row r="5" spans="1:21" ht="12" thickBot="1">
      <c r="A5" s="106" t="s">
        <v>121</v>
      </c>
      <c r="B5" s="267" t="s">
        <v>4</v>
      </c>
      <c r="C5" s="100" t="s">
        <v>5</v>
      </c>
      <c r="D5" s="106" t="s">
        <v>200</v>
      </c>
      <c r="E5" s="106" t="s">
        <v>7</v>
      </c>
      <c r="F5" s="106" t="s">
        <v>123</v>
      </c>
      <c r="G5" s="106" t="s">
        <v>201</v>
      </c>
      <c r="H5" s="106" t="s">
        <v>202</v>
      </c>
      <c r="I5" s="106" t="s">
        <v>203</v>
      </c>
      <c r="J5" s="106" t="s">
        <v>204</v>
      </c>
      <c r="K5" s="106" t="s">
        <v>205</v>
      </c>
      <c r="L5" s="106" t="s">
        <v>206</v>
      </c>
      <c r="M5" s="106" t="s">
        <v>207</v>
      </c>
      <c r="N5" s="106" t="s">
        <v>208</v>
      </c>
      <c r="O5" s="106" t="s">
        <v>227</v>
      </c>
      <c r="P5" s="106" t="s">
        <v>228</v>
      </c>
      <c r="Q5" s="258" t="s">
        <v>209</v>
      </c>
      <c r="R5" s="106"/>
      <c r="S5" s="258" t="s">
        <v>210</v>
      </c>
      <c r="T5" s="106"/>
      <c r="U5" s="106" t="s">
        <v>13</v>
      </c>
    </row>
    <row r="6" spans="1:21" ht="11.25">
      <c r="A6" s="247">
        <v>1</v>
      </c>
      <c r="B6" s="299" t="s">
        <v>14</v>
      </c>
      <c r="C6" s="299">
        <v>87</v>
      </c>
      <c r="D6" s="299" t="s">
        <v>15</v>
      </c>
      <c r="E6" s="299" t="s">
        <v>16</v>
      </c>
      <c r="F6" s="299" t="s">
        <v>128</v>
      </c>
      <c r="G6" s="301">
        <v>1</v>
      </c>
      <c r="H6" s="301">
        <v>1</v>
      </c>
      <c r="I6" s="301">
        <v>1</v>
      </c>
      <c r="J6" s="301">
        <v>1</v>
      </c>
      <c r="K6" s="301">
        <v>1</v>
      </c>
      <c r="L6" s="301">
        <v>1</v>
      </c>
      <c r="M6" s="301">
        <v>1</v>
      </c>
      <c r="N6" s="301">
        <v>1</v>
      </c>
      <c r="O6" s="301">
        <v>1</v>
      </c>
      <c r="P6" s="301">
        <v>1</v>
      </c>
      <c r="Q6" s="301">
        <v>5</v>
      </c>
      <c r="R6" s="301">
        <v>5</v>
      </c>
      <c r="S6" s="301">
        <v>5</v>
      </c>
      <c r="T6" s="301">
        <v>5</v>
      </c>
      <c r="U6" s="296" t="s">
        <v>17</v>
      </c>
    </row>
    <row r="7" spans="1:21" ht="11.25">
      <c r="A7" s="250">
        <v>2</v>
      </c>
      <c r="B7" s="235" t="s">
        <v>31</v>
      </c>
      <c r="C7" s="235">
        <v>85</v>
      </c>
      <c r="D7" s="235" t="s">
        <v>15</v>
      </c>
      <c r="E7" s="235" t="s">
        <v>16</v>
      </c>
      <c r="F7" s="235" t="s">
        <v>128</v>
      </c>
      <c r="G7" s="234">
        <v>2</v>
      </c>
      <c r="H7" s="234">
        <v>1</v>
      </c>
      <c r="I7" s="234">
        <v>1</v>
      </c>
      <c r="J7" s="234">
        <v>1</v>
      </c>
      <c r="K7" s="234">
        <v>1</v>
      </c>
      <c r="L7" s="234">
        <v>1</v>
      </c>
      <c r="M7" s="234">
        <v>1</v>
      </c>
      <c r="N7" s="234">
        <v>1</v>
      </c>
      <c r="O7" s="234">
        <v>1</v>
      </c>
      <c r="P7" s="234">
        <v>1</v>
      </c>
      <c r="Q7" s="234">
        <v>5</v>
      </c>
      <c r="R7" s="234">
        <v>6</v>
      </c>
      <c r="S7" s="234">
        <v>5</v>
      </c>
      <c r="T7" s="234">
        <v>5</v>
      </c>
      <c r="U7" s="297" t="s">
        <v>17</v>
      </c>
    </row>
    <row r="8" spans="1:21" ht="11.25">
      <c r="A8" s="250">
        <v>3</v>
      </c>
      <c r="B8" s="235" t="s">
        <v>36</v>
      </c>
      <c r="C8" s="235">
        <v>89</v>
      </c>
      <c r="D8" s="235" t="s">
        <v>17</v>
      </c>
      <c r="E8" s="235" t="s">
        <v>37</v>
      </c>
      <c r="F8" s="235" t="s">
        <v>147</v>
      </c>
      <c r="G8" s="234">
        <v>1</v>
      </c>
      <c r="H8" s="234">
        <v>1</v>
      </c>
      <c r="I8" s="234">
        <v>1</v>
      </c>
      <c r="J8" s="234">
        <v>1</v>
      </c>
      <c r="K8" s="234">
        <v>1</v>
      </c>
      <c r="L8" s="234">
        <v>1</v>
      </c>
      <c r="M8" s="234">
        <v>1</v>
      </c>
      <c r="N8" s="234">
        <v>1</v>
      </c>
      <c r="O8" s="234">
        <v>2</v>
      </c>
      <c r="P8" s="234">
        <v>2</v>
      </c>
      <c r="Q8" s="234">
        <v>5</v>
      </c>
      <c r="R8" s="234">
        <v>6</v>
      </c>
      <c r="S8" s="234">
        <v>5</v>
      </c>
      <c r="T8" s="234">
        <v>6</v>
      </c>
      <c r="U8" s="297" t="s">
        <v>17</v>
      </c>
    </row>
    <row r="9" spans="1:21" ht="11.25">
      <c r="A9" s="250">
        <v>3</v>
      </c>
      <c r="B9" s="235" t="s">
        <v>34</v>
      </c>
      <c r="C9" s="235">
        <v>84</v>
      </c>
      <c r="D9" s="235" t="s">
        <v>17</v>
      </c>
      <c r="E9" s="235" t="s">
        <v>23</v>
      </c>
      <c r="F9" s="235" t="s">
        <v>211</v>
      </c>
      <c r="G9" s="234">
        <v>1</v>
      </c>
      <c r="H9" s="234">
        <v>1</v>
      </c>
      <c r="I9" s="234">
        <v>1</v>
      </c>
      <c r="J9" s="234">
        <v>1</v>
      </c>
      <c r="K9" s="234">
        <v>2</v>
      </c>
      <c r="L9" s="234">
        <v>2</v>
      </c>
      <c r="M9" s="234">
        <v>1</v>
      </c>
      <c r="N9" s="234">
        <v>1</v>
      </c>
      <c r="O9" s="234">
        <v>1</v>
      </c>
      <c r="P9" s="234">
        <v>1</v>
      </c>
      <c r="Q9" s="234">
        <v>5</v>
      </c>
      <c r="R9" s="234">
        <v>6</v>
      </c>
      <c r="S9" s="234">
        <v>5</v>
      </c>
      <c r="T9" s="234">
        <v>6</v>
      </c>
      <c r="U9" s="297" t="s">
        <v>17</v>
      </c>
    </row>
    <row r="10" spans="1:21" ht="11.25">
      <c r="A10" s="250">
        <v>3</v>
      </c>
      <c r="B10" s="235" t="s">
        <v>39</v>
      </c>
      <c r="C10" s="235">
        <v>85</v>
      </c>
      <c r="D10" s="235" t="s">
        <v>15</v>
      </c>
      <c r="E10" s="235" t="s">
        <v>23</v>
      </c>
      <c r="F10" s="235" t="s">
        <v>211</v>
      </c>
      <c r="G10" s="234">
        <v>1</v>
      </c>
      <c r="H10" s="234">
        <v>1</v>
      </c>
      <c r="I10" s="234">
        <v>1</v>
      </c>
      <c r="J10" s="234">
        <v>1</v>
      </c>
      <c r="K10" s="234">
        <v>1</v>
      </c>
      <c r="L10" s="234">
        <v>1</v>
      </c>
      <c r="M10" s="234">
        <v>1</v>
      </c>
      <c r="N10" s="234">
        <v>1</v>
      </c>
      <c r="O10" s="234">
        <v>2</v>
      </c>
      <c r="P10" s="234">
        <v>2</v>
      </c>
      <c r="Q10" s="234">
        <v>5</v>
      </c>
      <c r="R10" s="234">
        <v>6</v>
      </c>
      <c r="S10" s="234">
        <v>5</v>
      </c>
      <c r="T10" s="234">
        <v>6</v>
      </c>
      <c r="U10" s="297" t="s">
        <v>17</v>
      </c>
    </row>
    <row r="11" spans="1:21" ht="11.25">
      <c r="A11" s="250">
        <v>6</v>
      </c>
      <c r="B11" s="235" t="s">
        <v>35</v>
      </c>
      <c r="C11" s="235">
        <v>81</v>
      </c>
      <c r="D11" s="235" t="s">
        <v>15</v>
      </c>
      <c r="E11" s="235" t="s">
        <v>33</v>
      </c>
      <c r="F11" s="235" t="s">
        <v>154</v>
      </c>
      <c r="G11" s="234">
        <v>1</v>
      </c>
      <c r="H11" s="234">
        <v>1</v>
      </c>
      <c r="I11" s="234">
        <v>1</v>
      </c>
      <c r="J11" s="234">
        <v>1</v>
      </c>
      <c r="K11" s="234">
        <v>1</v>
      </c>
      <c r="L11" s="234">
        <v>1</v>
      </c>
      <c r="M11" s="234" t="s">
        <v>21</v>
      </c>
      <c r="N11" s="234">
        <v>1</v>
      </c>
      <c r="O11" s="234">
        <v>2</v>
      </c>
      <c r="P11" s="234">
        <v>1</v>
      </c>
      <c r="Q11" s="234">
        <v>4</v>
      </c>
      <c r="R11" s="234">
        <v>5</v>
      </c>
      <c r="S11" s="234">
        <v>5</v>
      </c>
      <c r="T11" s="234">
        <v>5</v>
      </c>
      <c r="U11" s="297" t="s">
        <v>17</v>
      </c>
    </row>
    <row r="12" spans="1:21" ht="11.25">
      <c r="A12" s="250">
        <v>7</v>
      </c>
      <c r="B12" s="235" t="s">
        <v>24</v>
      </c>
      <c r="C12" s="235">
        <v>86</v>
      </c>
      <c r="D12" s="235" t="s">
        <v>17</v>
      </c>
      <c r="E12" s="235" t="s">
        <v>23</v>
      </c>
      <c r="F12" s="235" t="s">
        <v>211</v>
      </c>
      <c r="G12" s="234">
        <v>2</v>
      </c>
      <c r="H12" s="234">
        <v>1</v>
      </c>
      <c r="I12" s="234">
        <v>1</v>
      </c>
      <c r="J12" s="234">
        <v>1</v>
      </c>
      <c r="K12" s="234">
        <v>1</v>
      </c>
      <c r="L12" s="234">
        <v>1</v>
      </c>
      <c r="M12" s="234">
        <v>1</v>
      </c>
      <c r="N12" s="234">
        <v>1</v>
      </c>
      <c r="O12" s="234" t="s">
        <v>21</v>
      </c>
      <c r="P12" s="234" t="s">
        <v>21</v>
      </c>
      <c r="Q12" s="234">
        <v>4</v>
      </c>
      <c r="R12" s="234">
        <v>5</v>
      </c>
      <c r="S12" s="234">
        <v>4</v>
      </c>
      <c r="T12" s="234">
        <v>4</v>
      </c>
      <c r="U12" s="297" t="s">
        <v>17</v>
      </c>
    </row>
    <row r="13" spans="1:21" ht="11.25">
      <c r="A13" s="250">
        <v>8</v>
      </c>
      <c r="B13" s="235" t="s">
        <v>32</v>
      </c>
      <c r="C13" s="235">
        <v>80</v>
      </c>
      <c r="D13" s="235" t="s">
        <v>17</v>
      </c>
      <c r="E13" s="235" t="s">
        <v>33</v>
      </c>
      <c r="F13" s="235" t="s">
        <v>154</v>
      </c>
      <c r="G13" s="234" t="s">
        <v>21</v>
      </c>
      <c r="H13" s="234">
        <v>2</v>
      </c>
      <c r="I13" s="234">
        <v>1</v>
      </c>
      <c r="J13" s="234">
        <v>1</v>
      </c>
      <c r="K13" s="234">
        <v>2</v>
      </c>
      <c r="L13" s="234">
        <v>1</v>
      </c>
      <c r="M13" s="234" t="s">
        <v>21</v>
      </c>
      <c r="N13" s="234">
        <v>1</v>
      </c>
      <c r="O13" s="234">
        <v>2</v>
      </c>
      <c r="P13" s="234">
        <v>2</v>
      </c>
      <c r="Q13" s="234">
        <v>3</v>
      </c>
      <c r="R13" s="234">
        <v>5</v>
      </c>
      <c r="S13" s="234">
        <v>5</v>
      </c>
      <c r="T13" s="234">
        <v>7</v>
      </c>
      <c r="U13" s="297" t="s">
        <v>17</v>
      </c>
    </row>
    <row r="14" spans="1:21" ht="11.25">
      <c r="A14" s="250">
        <v>9</v>
      </c>
      <c r="B14" s="235" t="s">
        <v>22</v>
      </c>
      <c r="C14" s="235">
        <v>85</v>
      </c>
      <c r="D14" s="235" t="s">
        <v>17</v>
      </c>
      <c r="E14" s="235" t="s">
        <v>23</v>
      </c>
      <c r="F14" s="235" t="s">
        <v>211</v>
      </c>
      <c r="G14" s="234" t="s">
        <v>21</v>
      </c>
      <c r="H14" s="234">
        <v>1</v>
      </c>
      <c r="I14" s="234">
        <v>1</v>
      </c>
      <c r="J14" s="234">
        <v>1</v>
      </c>
      <c r="K14" s="234" t="s">
        <v>21</v>
      </c>
      <c r="L14" s="234">
        <v>1</v>
      </c>
      <c r="M14" s="234" t="s">
        <v>21</v>
      </c>
      <c r="N14" s="234">
        <v>1</v>
      </c>
      <c r="O14" s="234">
        <v>1</v>
      </c>
      <c r="P14" s="234">
        <v>1</v>
      </c>
      <c r="Q14" s="234">
        <v>2</v>
      </c>
      <c r="R14" s="234">
        <v>2</v>
      </c>
      <c r="S14" s="234">
        <v>5</v>
      </c>
      <c r="T14" s="234">
        <v>5</v>
      </c>
      <c r="U14" s="297" t="s">
        <v>17</v>
      </c>
    </row>
    <row r="15" spans="1:21" ht="11.25">
      <c r="A15" s="250">
        <v>10</v>
      </c>
      <c r="B15" s="235" t="s">
        <v>40</v>
      </c>
      <c r="C15" s="235">
        <v>84</v>
      </c>
      <c r="D15" s="235" t="s">
        <v>17</v>
      </c>
      <c r="E15" s="235" t="s">
        <v>37</v>
      </c>
      <c r="F15" s="235" t="s">
        <v>147</v>
      </c>
      <c r="G15" s="234" t="s">
        <v>21</v>
      </c>
      <c r="H15" s="234">
        <v>1</v>
      </c>
      <c r="I15" s="234" t="s">
        <v>21</v>
      </c>
      <c r="J15" s="234">
        <v>1</v>
      </c>
      <c r="K15" s="234">
        <v>1</v>
      </c>
      <c r="L15" s="234">
        <v>1</v>
      </c>
      <c r="M15" s="234" t="s">
        <v>21</v>
      </c>
      <c r="N15" s="234">
        <v>1</v>
      </c>
      <c r="O15" s="234" t="s">
        <v>21</v>
      </c>
      <c r="P15" s="234">
        <v>1</v>
      </c>
      <c r="Q15" s="234">
        <v>1</v>
      </c>
      <c r="R15" s="234">
        <v>1</v>
      </c>
      <c r="S15" s="234">
        <v>5</v>
      </c>
      <c r="T15" s="234">
        <v>5</v>
      </c>
      <c r="U15" s="297" t="s">
        <v>17</v>
      </c>
    </row>
    <row r="16" spans="1:21" ht="11.25">
      <c r="A16" s="250">
        <v>11</v>
      </c>
      <c r="B16" s="235" t="s">
        <v>48</v>
      </c>
      <c r="C16" s="235">
        <v>80</v>
      </c>
      <c r="D16" s="235" t="s">
        <v>17</v>
      </c>
      <c r="E16" s="235" t="s">
        <v>19</v>
      </c>
      <c r="F16" s="235" t="s">
        <v>128</v>
      </c>
      <c r="G16" s="234" t="s">
        <v>21</v>
      </c>
      <c r="H16" s="234">
        <v>1</v>
      </c>
      <c r="I16" s="234">
        <v>1</v>
      </c>
      <c r="J16" s="234">
        <v>1</v>
      </c>
      <c r="K16" s="234" t="s">
        <v>21</v>
      </c>
      <c r="L16" s="234">
        <v>1</v>
      </c>
      <c r="M16" s="234" t="s">
        <v>21</v>
      </c>
      <c r="N16" s="234">
        <v>1</v>
      </c>
      <c r="O16" s="234" t="s">
        <v>21</v>
      </c>
      <c r="P16" s="234" t="s">
        <v>21</v>
      </c>
      <c r="Q16" s="234">
        <v>1</v>
      </c>
      <c r="R16" s="234">
        <v>1</v>
      </c>
      <c r="S16" s="234">
        <v>4</v>
      </c>
      <c r="T16" s="234">
        <v>4</v>
      </c>
      <c r="U16" s="297" t="s">
        <v>17</v>
      </c>
    </row>
    <row r="17" spans="1:21" ht="11.25">
      <c r="A17" s="250">
        <v>12</v>
      </c>
      <c r="B17" s="235" t="s">
        <v>28</v>
      </c>
      <c r="C17" s="235">
        <v>86</v>
      </c>
      <c r="D17" s="235" t="s">
        <v>17</v>
      </c>
      <c r="E17" s="235" t="s">
        <v>19</v>
      </c>
      <c r="F17" s="235" t="s">
        <v>128</v>
      </c>
      <c r="G17" s="234" t="s">
        <v>21</v>
      </c>
      <c r="H17" s="234">
        <v>1</v>
      </c>
      <c r="I17" s="234">
        <v>2</v>
      </c>
      <c r="J17" s="234">
        <v>2</v>
      </c>
      <c r="K17" s="234" t="s">
        <v>21</v>
      </c>
      <c r="L17" s="234">
        <v>1</v>
      </c>
      <c r="M17" s="234" t="s">
        <v>21</v>
      </c>
      <c r="N17" s="234">
        <v>1</v>
      </c>
      <c r="O17" s="234" t="s">
        <v>21</v>
      </c>
      <c r="P17" s="234">
        <v>1</v>
      </c>
      <c r="Q17" s="234">
        <v>1</v>
      </c>
      <c r="R17" s="234">
        <v>2</v>
      </c>
      <c r="S17" s="234">
        <v>5</v>
      </c>
      <c r="T17" s="234">
        <v>6</v>
      </c>
      <c r="U17" s="297" t="s">
        <v>17</v>
      </c>
    </row>
    <row r="18" spans="1:21" ht="11.25">
      <c r="A18" s="250">
        <v>12</v>
      </c>
      <c r="B18" s="235" t="s">
        <v>38</v>
      </c>
      <c r="C18" s="235">
        <v>84</v>
      </c>
      <c r="D18" s="235" t="s">
        <v>17</v>
      </c>
      <c r="E18" s="235" t="s">
        <v>33</v>
      </c>
      <c r="F18" s="235" t="s">
        <v>154</v>
      </c>
      <c r="G18" s="234" t="s">
        <v>21</v>
      </c>
      <c r="H18" s="234">
        <v>1</v>
      </c>
      <c r="I18" s="234" t="s">
        <v>21</v>
      </c>
      <c r="J18" s="234">
        <v>1</v>
      </c>
      <c r="K18" s="234">
        <v>2</v>
      </c>
      <c r="L18" s="234">
        <v>1</v>
      </c>
      <c r="M18" s="234" t="s">
        <v>21</v>
      </c>
      <c r="N18" s="234">
        <v>2</v>
      </c>
      <c r="O18" s="234" t="s">
        <v>21</v>
      </c>
      <c r="P18" s="234">
        <v>1</v>
      </c>
      <c r="Q18" s="234">
        <v>1</v>
      </c>
      <c r="R18" s="234">
        <v>2</v>
      </c>
      <c r="S18" s="234">
        <v>5</v>
      </c>
      <c r="T18" s="234">
        <v>6</v>
      </c>
      <c r="U18" s="297" t="s">
        <v>17</v>
      </c>
    </row>
    <row r="19" spans="1:21" ht="12" thickBot="1">
      <c r="A19" s="251">
        <v>14</v>
      </c>
      <c r="B19" s="300" t="s">
        <v>66</v>
      </c>
      <c r="C19" s="300">
        <v>84</v>
      </c>
      <c r="D19" s="300" t="s">
        <v>17</v>
      </c>
      <c r="E19" s="300" t="s">
        <v>67</v>
      </c>
      <c r="F19" s="300" t="s">
        <v>147</v>
      </c>
      <c r="G19" s="302" t="s">
        <v>21</v>
      </c>
      <c r="H19" s="302">
        <v>1</v>
      </c>
      <c r="I19" s="302" t="s">
        <v>21</v>
      </c>
      <c r="J19" s="302" t="s">
        <v>21</v>
      </c>
      <c r="K19" s="302" t="s">
        <v>21</v>
      </c>
      <c r="L19" s="302">
        <v>1</v>
      </c>
      <c r="M19" s="302" t="s">
        <v>21</v>
      </c>
      <c r="N19" s="302">
        <v>1</v>
      </c>
      <c r="O19" s="302" t="s">
        <v>21</v>
      </c>
      <c r="P19" s="302" t="s">
        <v>21</v>
      </c>
      <c r="Q19" s="302">
        <v>0</v>
      </c>
      <c r="R19" s="302">
        <v>0</v>
      </c>
      <c r="S19" s="302">
        <v>3</v>
      </c>
      <c r="T19" s="302">
        <v>3</v>
      </c>
      <c r="U19" s="298" t="s">
        <v>17</v>
      </c>
    </row>
    <row r="21" ht="11.25">
      <c r="A21" s="90" t="s">
        <v>108</v>
      </c>
    </row>
    <row r="22" ht="11.25">
      <c r="A22" s="90" t="s">
        <v>109</v>
      </c>
    </row>
    <row r="24" ht="35.25" customHeight="1"/>
    <row r="25" spans="1:6" ht="12.75">
      <c r="A25" s="90" t="s">
        <v>0</v>
      </c>
      <c r="B25" s="90"/>
      <c r="C25" s="90"/>
      <c r="D25" s="90"/>
      <c r="E25" s="210"/>
      <c r="F25" s="210"/>
    </row>
    <row r="26" spans="1:6" ht="12.75">
      <c r="A26" s="46" t="s">
        <v>1</v>
      </c>
      <c r="B26" s="211"/>
      <c r="C26" s="46"/>
      <c r="D26" s="46"/>
      <c r="E26" s="212"/>
      <c r="F26" s="212"/>
    </row>
    <row r="27" spans="1:6" ht="12.75">
      <c r="A27" s="46" t="s">
        <v>2</v>
      </c>
      <c r="B27" s="211"/>
      <c r="C27" s="46"/>
      <c r="D27" s="46"/>
      <c r="E27" s="212"/>
      <c r="F27" s="212"/>
    </row>
    <row r="28" spans="1:6" ht="13.5" thickBot="1">
      <c r="A28" s="46" t="s">
        <v>231</v>
      </c>
      <c r="B28" s="213"/>
      <c r="C28" s="2"/>
      <c r="D28" s="2"/>
      <c r="E28" s="212"/>
      <c r="F28" s="212"/>
    </row>
    <row r="29" spans="1:23" ht="12" thickBot="1">
      <c r="A29" s="106" t="s">
        <v>121</v>
      </c>
      <c r="B29" s="9" t="s">
        <v>4</v>
      </c>
      <c r="C29" s="100" t="s">
        <v>5</v>
      </c>
      <c r="D29" s="100" t="s">
        <v>200</v>
      </c>
      <c r="E29" s="100" t="s">
        <v>7</v>
      </c>
      <c r="F29" s="100" t="s">
        <v>123</v>
      </c>
      <c r="G29" s="281" t="s">
        <v>201</v>
      </c>
      <c r="H29" s="282" t="s">
        <v>202</v>
      </c>
      <c r="I29" s="281" t="s">
        <v>203</v>
      </c>
      <c r="J29" s="282" t="s">
        <v>204</v>
      </c>
      <c r="K29" s="281" t="s">
        <v>205</v>
      </c>
      <c r="L29" s="282" t="s">
        <v>206</v>
      </c>
      <c r="M29" s="281" t="s">
        <v>207</v>
      </c>
      <c r="N29" s="282" t="s">
        <v>208</v>
      </c>
      <c r="O29" s="281" t="s">
        <v>227</v>
      </c>
      <c r="P29" s="283" t="s">
        <v>228</v>
      </c>
      <c r="Q29" s="281" t="s">
        <v>229</v>
      </c>
      <c r="R29" s="282" t="s">
        <v>230</v>
      </c>
      <c r="S29" s="314" t="s">
        <v>209</v>
      </c>
      <c r="T29" s="315"/>
      <c r="U29" s="314" t="s">
        <v>210</v>
      </c>
      <c r="V29" s="315"/>
      <c r="W29" s="284" t="s">
        <v>13</v>
      </c>
    </row>
    <row r="30" spans="1:23" ht="11.25">
      <c r="A30" s="289">
        <v>1</v>
      </c>
      <c r="B30" s="285" t="s">
        <v>129</v>
      </c>
      <c r="C30" s="226">
        <v>89</v>
      </c>
      <c r="D30" s="226" t="s">
        <v>17</v>
      </c>
      <c r="E30" s="268" t="s">
        <v>19</v>
      </c>
      <c r="F30" s="269" t="s">
        <v>128</v>
      </c>
      <c r="G30" s="270">
        <v>1</v>
      </c>
      <c r="H30" s="271">
        <v>1</v>
      </c>
      <c r="I30" s="270">
        <v>1</v>
      </c>
      <c r="J30" s="271">
        <v>1</v>
      </c>
      <c r="K30" s="270">
        <v>1</v>
      </c>
      <c r="L30" s="271">
        <v>1</v>
      </c>
      <c r="M30" s="270">
        <v>1</v>
      </c>
      <c r="N30" s="271">
        <v>1</v>
      </c>
      <c r="O30" s="270">
        <v>1</v>
      </c>
      <c r="P30" s="272">
        <v>1</v>
      </c>
      <c r="Q30" s="270">
        <v>2</v>
      </c>
      <c r="R30" s="271">
        <v>1</v>
      </c>
      <c r="S30" s="225">
        <f aca="true" t="shared" si="0" ref="S30:S52">IF(K30="-",0,1)+IF(M30="-",0,1)+IF(O30="-",0,1)+IF(Q30="-",0,1)+IF(G30="-",0,1)+IF(I30="-",0,1)</f>
        <v>6</v>
      </c>
      <c r="T30" s="273">
        <f aca="true" t="shared" si="1" ref="T30:T52">IF(K30="-",0,K30)+IF(M30="-",0,M30)+IF(O30="-",0,O30)+IF(Q30="-",0,Q30)+IF(G30="-",0,G30)+IF(I30="-",0,I30)</f>
        <v>7</v>
      </c>
      <c r="U30" s="225">
        <f aca="true" t="shared" si="2" ref="U30:U52">IF(L30="-",0,1)+IF(N30="-",0,1)+IF(P30="-",0,1)+IF(R30="-",0,1)++IF(H30="-",0,1)+IF(J30="-",0,1)</f>
        <v>6</v>
      </c>
      <c r="V30" s="273">
        <f aca="true" t="shared" si="3" ref="V30:V52">IF(L30="-",0,L30)+IF(N30="-",0,N30)+IF(P30="-",0,P30)+IF(R30="-",0,R30)+IF(H30="-",0,H30)+IF(J30="-",0,J30)</f>
        <v>6</v>
      </c>
      <c r="W30" s="254" t="s">
        <v>17</v>
      </c>
    </row>
    <row r="31" spans="1:23" ht="11.25">
      <c r="A31" s="290">
        <v>2</v>
      </c>
      <c r="B31" s="286" t="s">
        <v>126</v>
      </c>
      <c r="C31" s="149">
        <v>83</v>
      </c>
      <c r="D31" s="149" t="s">
        <v>127</v>
      </c>
      <c r="E31" s="140" t="s">
        <v>19</v>
      </c>
      <c r="F31" s="263" t="s">
        <v>128</v>
      </c>
      <c r="G31" s="264">
        <v>1</v>
      </c>
      <c r="H31" s="265">
        <v>1</v>
      </c>
      <c r="I31" s="264">
        <v>1</v>
      </c>
      <c r="J31" s="265">
        <v>1</v>
      </c>
      <c r="K31" s="264">
        <v>1</v>
      </c>
      <c r="L31" s="265">
        <v>1</v>
      </c>
      <c r="M31" s="264">
        <v>1</v>
      </c>
      <c r="N31" s="265">
        <v>1</v>
      </c>
      <c r="O31" s="264">
        <v>1</v>
      </c>
      <c r="P31" s="266">
        <v>1</v>
      </c>
      <c r="Q31" s="264" t="s">
        <v>21</v>
      </c>
      <c r="R31" s="265">
        <v>1</v>
      </c>
      <c r="S31" s="261">
        <f t="shared" si="0"/>
        <v>5</v>
      </c>
      <c r="T31" s="262">
        <f t="shared" si="1"/>
        <v>5</v>
      </c>
      <c r="U31" s="261">
        <f t="shared" si="2"/>
        <v>6</v>
      </c>
      <c r="V31" s="262">
        <f t="shared" si="3"/>
        <v>6</v>
      </c>
      <c r="W31" s="233" t="s">
        <v>17</v>
      </c>
    </row>
    <row r="32" spans="1:23" ht="11.25">
      <c r="A32" s="290">
        <v>2</v>
      </c>
      <c r="B32" s="286" t="s">
        <v>124</v>
      </c>
      <c r="C32" s="149">
        <v>83</v>
      </c>
      <c r="D32" s="149" t="s">
        <v>17</v>
      </c>
      <c r="E32" s="140" t="s">
        <v>69</v>
      </c>
      <c r="F32" s="263" t="s">
        <v>125</v>
      </c>
      <c r="G32" s="264">
        <v>1</v>
      </c>
      <c r="H32" s="265">
        <v>1</v>
      </c>
      <c r="I32" s="264">
        <v>1</v>
      </c>
      <c r="J32" s="265">
        <v>1</v>
      </c>
      <c r="K32" s="264">
        <v>1</v>
      </c>
      <c r="L32" s="265">
        <v>1</v>
      </c>
      <c r="M32" s="264" t="s">
        <v>21</v>
      </c>
      <c r="N32" s="265">
        <v>1</v>
      </c>
      <c r="O32" s="264">
        <v>1</v>
      </c>
      <c r="P32" s="266">
        <v>1</v>
      </c>
      <c r="Q32" s="264">
        <v>1</v>
      </c>
      <c r="R32" s="265">
        <v>1</v>
      </c>
      <c r="S32" s="261">
        <f>IF(K32="-",0,1)+IF(M32="-",0,1)+IF(O32="-",0,1)+IF(Q32="-",0,1)+IF(G32="-",0,1)+IF(I32="-",0,1)</f>
        <v>5</v>
      </c>
      <c r="T32" s="262">
        <f>IF(K32="-",0,K32)+IF(M32="-",0,M32)+IF(O32="-",0,O32)+IF(Q32="-",0,Q32)+IF(G32="-",0,G32)+IF(I32="-",0,I32)</f>
        <v>5</v>
      </c>
      <c r="U32" s="261">
        <f>IF(L32="-",0,1)+IF(N32="-",0,1)+IF(P32="-",0,1)+IF(R32="-",0,1)++IF(H32="-",0,1)+IF(J32="-",0,1)</f>
        <v>6</v>
      </c>
      <c r="V32" s="262">
        <f>IF(L32="-",0,L32)+IF(N32="-",0,N32)+IF(P32="-",0,P32)+IF(R32="-",0,R32)+IF(H32="-",0,H32)+IF(J32="-",0,J32)</f>
        <v>6</v>
      </c>
      <c r="W32" s="233" t="s">
        <v>17</v>
      </c>
    </row>
    <row r="33" spans="1:23" ht="11.25">
      <c r="A33" s="290">
        <v>4</v>
      </c>
      <c r="B33" s="286" t="s">
        <v>134</v>
      </c>
      <c r="C33" s="149">
        <v>83</v>
      </c>
      <c r="D33" s="149" t="s">
        <v>17</v>
      </c>
      <c r="E33" s="140" t="s">
        <v>69</v>
      </c>
      <c r="F33" s="263" t="s">
        <v>125</v>
      </c>
      <c r="G33" s="264">
        <v>1</v>
      </c>
      <c r="H33" s="265">
        <v>1</v>
      </c>
      <c r="I33" s="264">
        <v>1</v>
      </c>
      <c r="J33" s="265">
        <v>1</v>
      </c>
      <c r="K33" s="264">
        <v>1</v>
      </c>
      <c r="L33" s="265">
        <v>1</v>
      </c>
      <c r="M33" s="264">
        <v>1</v>
      </c>
      <c r="N33" s="265">
        <v>1</v>
      </c>
      <c r="O33" s="264">
        <v>1</v>
      </c>
      <c r="P33" s="266">
        <v>1</v>
      </c>
      <c r="Q33" s="264" t="s">
        <v>21</v>
      </c>
      <c r="R33" s="265" t="s">
        <v>21</v>
      </c>
      <c r="S33" s="261">
        <f>IF(K33="-",0,1)+IF(M33="-",0,1)+IF(O33="-",0,1)+IF(Q33="-",0,1)+IF(G33="-",0,1)+IF(I33="-",0,1)</f>
        <v>5</v>
      </c>
      <c r="T33" s="262">
        <f>IF(K33="-",0,K33)+IF(M33="-",0,M33)+IF(O33="-",0,O33)+IF(Q33="-",0,Q33)+IF(G33="-",0,G33)+IF(I33="-",0,I33)</f>
        <v>5</v>
      </c>
      <c r="U33" s="261">
        <f>IF(L33="-",0,1)+IF(N33="-",0,1)+IF(P33="-",0,1)+IF(R33="-",0,1)++IF(H33="-",0,1)+IF(J33="-",0,1)</f>
        <v>5</v>
      </c>
      <c r="V33" s="262">
        <f>IF(L33="-",0,L33)+IF(N33="-",0,N33)+IF(P33="-",0,P33)+IF(R33="-",0,R33)+IF(H33="-",0,H33)+IF(J33="-",0,J33)</f>
        <v>5</v>
      </c>
      <c r="W33" s="233" t="s">
        <v>17</v>
      </c>
    </row>
    <row r="34" spans="1:23" ht="11.25">
      <c r="A34" s="290">
        <v>5</v>
      </c>
      <c r="B34" s="294" t="s">
        <v>130</v>
      </c>
      <c r="C34" s="48">
        <v>83</v>
      </c>
      <c r="D34" s="48" t="s">
        <v>15</v>
      </c>
      <c r="E34" s="140" t="s">
        <v>19</v>
      </c>
      <c r="F34" s="295" t="s">
        <v>128</v>
      </c>
      <c r="G34" s="264">
        <v>1</v>
      </c>
      <c r="H34" s="265">
        <v>1</v>
      </c>
      <c r="I34" s="264" t="s">
        <v>21</v>
      </c>
      <c r="J34" s="265">
        <v>1</v>
      </c>
      <c r="K34" s="264">
        <v>1</v>
      </c>
      <c r="L34" s="265">
        <v>1</v>
      </c>
      <c r="M34" s="264">
        <v>1</v>
      </c>
      <c r="N34" s="265">
        <v>1</v>
      </c>
      <c r="O34" s="264">
        <v>1</v>
      </c>
      <c r="P34" s="266">
        <v>1</v>
      </c>
      <c r="Q34" s="264" t="s">
        <v>21</v>
      </c>
      <c r="R34" s="265">
        <v>1</v>
      </c>
      <c r="S34" s="261">
        <f>IF(K34="-",0,1)+IF(M34="-",0,1)+IF(O34="-",0,1)+IF(Q34="-",0,1)+IF(G34="-",0,1)+IF(I34="-",0,1)</f>
        <v>4</v>
      </c>
      <c r="T34" s="262">
        <f>IF(K34="-",0,K34)+IF(M34="-",0,M34)+IF(O34="-",0,O34)+IF(Q34="-",0,Q34)+IF(G34="-",0,G34)+IF(I34="-",0,I34)</f>
        <v>4</v>
      </c>
      <c r="U34" s="261">
        <f>IF(L34="-",0,1)+IF(N34="-",0,1)+IF(P34="-",0,1)+IF(R34="-",0,1)++IF(H34="-",0,1)+IF(J34="-",0,1)</f>
        <v>6</v>
      </c>
      <c r="V34" s="262">
        <f>IF(L34="-",0,L34)+IF(N34="-",0,N34)+IF(P34="-",0,P34)+IF(R34="-",0,R34)+IF(H34="-",0,H34)+IF(J34="-",0,J34)</f>
        <v>6</v>
      </c>
      <c r="W34" s="233" t="s">
        <v>17</v>
      </c>
    </row>
    <row r="35" spans="1:23" ht="11.25">
      <c r="A35" s="290">
        <v>6</v>
      </c>
      <c r="B35" s="287" t="s">
        <v>132</v>
      </c>
      <c r="C35" s="216">
        <v>82</v>
      </c>
      <c r="D35" s="216">
        <v>1</v>
      </c>
      <c r="E35" s="259" t="s">
        <v>19</v>
      </c>
      <c r="F35" s="260" t="s">
        <v>128</v>
      </c>
      <c r="G35" s="264">
        <v>1</v>
      </c>
      <c r="H35" s="265">
        <v>1</v>
      </c>
      <c r="I35" s="264" t="s">
        <v>21</v>
      </c>
      <c r="J35" s="265">
        <v>1</v>
      </c>
      <c r="K35" s="264">
        <v>1</v>
      </c>
      <c r="L35" s="265">
        <v>1</v>
      </c>
      <c r="M35" s="264">
        <v>1</v>
      </c>
      <c r="N35" s="265">
        <v>1</v>
      </c>
      <c r="O35" s="264" t="s">
        <v>21</v>
      </c>
      <c r="P35" s="266">
        <v>1</v>
      </c>
      <c r="Q35" s="264" t="s">
        <v>21</v>
      </c>
      <c r="R35" s="265">
        <v>1</v>
      </c>
      <c r="S35" s="261">
        <f t="shared" si="0"/>
        <v>3</v>
      </c>
      <c r="T35" s="262">
        <f t="shared" si="1"/>
        <v>3</v>
      </c>
      <c r="U35" s="261">
        <f t="shared" si="2"/>
        <v>6</v>
      </c>
      <c r="V35" s="262">
        <f t="shared" si="3"/>
        <v>6</v>
      </c>
      <c r="W35" s="233" t="s">
        <v>17</v>
      </c>
    </row>
    <row r="36" spans="1:23" ht="11.25">
      <c r="A36" s="290">
        <v>6</v>
      </c>
      <c r="B36" s="286" t="s">
        <v>131</v>
      </c>
      <c r="C36" s="149">
        <v>85</v>
      </c>
      <c r="D36" s="149" t="s">
        <v>15</v>
      </c>
      <c r="E36" s="140" t="s">
        <v>19</v>
      </c>
      <c r="F36" s="263" t="s">
        <v>128</v>
      </c>
      <c r="G36" s="264">
        <v>1</v>
      </c>
      <c r="H36" s="265">
        <v>1</v>
      </c>
      <c r="I36" s="264">
        <v>1</v>
      </c>
      <c r="J36" s="265">
        <v>1</v>
      </c>
      <c r="K36" s="264">
        <v>1</v>
      </c>
      <c r="L36" s="265">
        <v>1</v>
      </c>
      <c r="M36" s="264" t="s">
        <v>21</v>
      </c>
      <c r="N36" s="265">
        <v>1</v>
      </c>
      <c r="O36" s="264" t="s">
        <v>21</v>
      </c>
      <c r="P36" s="266">
        <v>1</v>
      </c>
      <c r="Q36" s="264" t="s">
        <v>21</v>
      </c>
      <c r="R36" s="265">
        <v>1</v>
      </c>
      <c r="S36" s="261">
        <f t="shared" si="0"/>
        <v>3</v>
      </c>
      <c r="T36" s="262">
        <f t="shared" si="1"/>
        <v>3</v>
      </c>
      <c r="U36" s="261">
        <f t="shared" si="2"/>
        <v>6</v>
      </c>
      <c r="V36" s="262">
        <f t="shared" si="3"/>
        <v>6</v>
      </c>
      <c r="W36" s="292" t="s">
        <v>17</v>
      </c>
    </row>
    <row r="37" spans="1:23" ht="11.25">
      <c r="A37" s="290">
        <v>8</v>
      </c>
      <c r="B37" s="286" t="s">
        <v>137</v>
      </c>
      <c r="C37" s="149">
        <v>80</v>
      </c>
      <c r="D37" s="149" t="s">
        <v>17</v>
      </c>
      <c r="E37" s="140" t="s">
        <v>26</v>
      </c>
      <c r="F37" s="263" t="s">
        <v>138</v>
      </c>
      <c r="G37" s="264">
        <v>2</v>
      </c>
      <c r="H37" s="265">
        <v>2</v>
      </c>
      <c r="I37" s="264" t="s">
        <v>21</v>
      </c>
      <c r="J37" s="265">
        <v>1</v>
      </c>
      <c r="K37" s="264">
        <v>1</v>
      </c>
      <c r="L37" s="265">
        <v>1</v>
      </c>
      <c r="M37" s="264">
        <v>2</v>
      </c>
      <c r="N37" s="265">
        <v>1</v>
      </c>
      <c r="O37" s="264" t="s">
        <v>21</v>
      </c>
      <c r="P37" s="266">
        <v>1</v>
      </c>
      <c r="Q37" s="264" t="s">
        <v>21</v>
      </c>
      <c r="R37" s="265" t="s">
        <v>21</v>
      </c>
      <c r="S37" s="261">
        <f t="shared" si="0"/>
        <v>3</v>
      </c>
      <c r="T37" s="262">
        <f t="shared" si="1"/>
        <v>5</v>
      </c>
      <c r="U37" s="261">
        <f t="shared" si="2"/>
        <v>5</v>
      </c>
      <c r="V37" s="262">
        <f t="shared" si="3"/>
        <v>6</v>
      </c>
      <c r="W37" s="233">
        <v>1</v>
      </c>
    </row>
    <row r="38" spans="1:23" ht="11.25">
      <c r="A38" s="290">
        <v>9</v>
      </c>
      <c r="B38" s="97" t="s">
        <v>146</v>
      </c>
      <c r="C38" s="48">
        <v>85</v>
      </c>
      <c r="D38" s="48">
        <v>1</v>
      </c>
      <c r="E38" s="47" t="s">
        <v>37</v>
      </c>
      <c r="F38" s="47" t="s">
        <v>147</v>
      </c>
      <c r="G38" s="264">
        <v>1</v>
      </c>
      <c r="H38" s="265">
        <v>1</v>
      </c>
      <c r="I38" s="264" t="s">
        <v>21</v>
      </c>
      <c r="J38" s="265">
        <v>1</v>
      </c>
      <c r="K38" s="264">
        <v>1</v>
      </c>
      <c r="L38" s="265">
        <v>1</v>
      </c>
      <c r="M38" s="264" t="s">
        <v>21</v>
      </c>
      <c r="N38" s="265">
        <v>1</v>
      </c>
      <c r="O38" s="264">
        <v>4</v>
      </c>
      <c r="P38" s="266">
        <v>4</v>
      </c>
      <c r="Q38" s="264" t="s">
        <v>21</v>
      </c>
      <c r="R38" s="265">
        <v>1</v>
      </c>
      <c r="S38" s="261">
        <f t="shared" si="0"/>
        <v>3</v>
      </c>
      <c r="T38" s="262">
        <f t="shared" si="1"/>
        <v>6</v>
      </c>
      <c r="U38" s="261">
        <f t="shared" si="2"/>
        <v>6</v>
      </c>
      <c r="V38" s="262">
        <f t="shared" si="3"/>
        <v>9</v>
      </c>
      <c r="W38" s="233">
        <v>1</v>
      </c>
    </row>
    <row r="39" spans="1:23" ht="11.25">
      <c r="A39" s="290">
        <v>10</v>
      </c>
      <c r="B39" s="286" t="s">
        <v>135</v>
      </c>
      <c r="C39" s="149">
        <v>90</v>
      </c>
      <c r="D39" s="149" t="s">
        <v>17</v>
      </c>
      <c r="E39" s="140" t="s">
        <v>69</v>
      </c>
      <c r="F39" s="263" t="s">
        <v>125</v>
      </c>
      <c r="G39" s="264">
        <v>1</v>
      </c>
      <c r="H39" s="265">
        <v>1</v>
      </c>
      <c r="I39" s="264" t="s">
        <v>21</v>
      </c>
      <c r="J39" s="265">
        <v>1</v>
      </c>
      <c r="K39" s="264">
        <v>1</v>
      </c>
      <c r="L39" s="265">
        <v>1</v>
      </c>
      <c r="M39" s="264" t="s">
        <v>21</v>
      </c>
      <c r="N39" s="265">
        <v>1</v>
      </c>
      <c r="O39" s="264" t="s">
        <v>21</v>
      </c>
      <c r="P39" s="266">
        <v>1</v>
      </c>
      <c r="Q39" s="264" t="s">
        <v>21</v>
      </c>
      <c r="R39" s="265">
        <v>1</v>
      </c>
      <c r="S39" s="261">
        <f>IF(K39="-",0,1)+IF(M39="-",0,1)+IF(O39="-",0,1)+IF(Q39="-",0,1)+IF(G39="-",0,1)+IF(I39="-",0,1)</f>
        <v>2</v>
      </c>
      <c r="T39" s="262">
        <f>IF(K39="-",0,K39)+IF(M39="-",0,M39)+IF(O39="-",0,O39)+IF(Q39="-",0,Q39)+IF(G39="-",0,G39)+IF(I39="-",0,I39)</f>
        <v>2</v>
      </c>
      <c r="U39" s="261">
        <f>IF(L39="-",0,1)+IF(N39="-",0,1)+IF(P39="-",0,1)+IF(R39="-",0,1)++IF(H39="-",0,1)+IF(J39="-",0,1)</f>
        <v>6</v>
      </c>
      <c r="V39" s="262">
        <f>IF(L39="-",0,L39)+IF(N39="-",0,N39)+IF(P39="-",0,P39)+IF(R39="-",0,R39)+IF(H39="-",0,H39)+IF(J39="-",0,J39)</f>
        <v>6</v>
      </c>
      <c r="W39" s="233">
        <v>1</v>
      </c>
    </row>
    <row r="40" spans="1:23" ht="11.25">
      <c r="A40" s="290">
        <v>11</v>
      </c>
      <c r="B40" s="286" t="s">
        <v>158</v>
      </c>
      <c r="C40" s="149">
        <v>87</v>
      </c>
      <c r="D40" s="149" t="s">
        <v>17</v>
      </c>
      <c r="E40" s="140" t="s">
        <v>69</v>
      </c>
      <c r="F40" s="263" t="s">
        <v>125</v>
      </c>
      <c r="G40" s="264">
        <v>1</v>
      </c>
      <c r="H40" s="265">
        <v>1</v>
      </c>
      <c r="I40" s="264" t="s">
        <v>21</v>
      </c>
      <c r="J40" s="265">
        <v>1</v>
      </c>
      <c r="K40" s="264">
        <v>1</v>
      </c>
      <c r="L40" s="265">
        <v>1</v>
      </c>
      <c r="M40" s="264" t="s">
        <v>21</v>
      </c>
      <c r="N40" s="265">
        <v>1</v>
      </c>
      <c r="O40" s="264" t="s">
        <v>21</v>
      </c>
      <c r="P40" s="266">
        <v>2</v>
      </c>
      <c r="Q40" s="264" t="s">
        <v>21</v>
      </c>
      <c r="R40" s="265">
        <v>1</v>
      </c>
      <c r="S40" s="261">
        <f>IF(K40="-",0,1)+IF(M40="-",0,1)+IF(O40="-",0,1)+IF(Q40="-",0,1)+IF(G40="-",0,1)+IF(I40="-",0,1)</f>
        <v>2</v>
      </c>
      <c r="T40" s="262">
        <f>IF(K40="-",0,K40)+IF(M40="-",0,M40)+IF(O40="-",0,O40)+IF(Q40="-",0,Q40)+IF(G40="-",0,G40)+IF(I40="-",0,I40)</f>
        <v>2</v>
      </c>
      <c r="U40" s="261">
        <f>IF(L40="-",0,1)+IF(N40="-",0,1)+IF(P40="-",0,1)+IF(R40="-",0,1)++IF(H40="-",0,1)+IF(J40="-",0,1)</f>
        <v>6</v>
      </c>
      <c r="V40" s="262">
        <f>IF(L40="-",0,L40)+IF(N40="-",0,N40)+IF(P40="-",0,P40)+IF(R40="-",0,R40)+IF(H40="-",0,H40)+IF(J40="-",0,J40)</f>
        <v>7</v>
      </c>
      <c r="W40" s="233">
        <v>1</v>
      </c>
    </row>
    <row r="41" spans="1:23" ht="11.25">
      <c r="A41" s="290">
        <v>12</v>
      </c>
      <c r="B41" s="286" t="s">
        <v>224</v>
      </c>
      <c r="C41" s="149">
        <v>79</v>
      </c>
      <c r="D41" s="149" t="s">
        <v>17</v>
      </c>
      <c r="E41" s="140" t="s">
        <v>26</v>
      </c>
      <c r="F41" s="263" t="s">
        <v>138</v>
      </c>
      <c r="G41" s="264">
        <v>1</v>
      </c>
      <c r="H41" s="265">
        <v>1</v>
      </c>
      <c r="I41" s="264" t="s">
        <v>21</v>
      </c>
      <c r="J41" s="265">
        <v>1</v>
      </c>
      <c r="K41" s="264">
        <v>1</v>
      </c>
      <c r="L41" s="265">
        <v>1</v>
      </c>
      <c r="M41" s="264" t="s">
        <v>21</v>
      </c>
      <c r="N41" s="265">
        <v>2</v>
      </c>
      <c r="O41" s="264" t="s">
        <v>21</v>
      </c>
      <c r="P41" s="266">
        <v>2</v>
      </c>
      <c r="Q41" s="264" t="s">
        <v>21</v>
      </c>
      <c r="R41" s="265" t="s">
        <v>21</v>
      </c>
      <c r="S41" s="261">
        <f>IF(K41="-",0,1)+IF(M41="-",0,1)+IF(O41="-",0,1)+IF(Q41="-",0,1)+IF(G41="-",0,1)+IF(I41="-",0,1)</f>
        <v>2</v>
      </c>
      <c r="T41" s="262">
        <f>IF(K41="-",0,K41)+IF(M41="-",0,M41)+IF(O41="-",0,O41)+IF(Q41="-",0,Q41)+IF(G41="-",0,G41)+IF(I41="-",0,I41)</f>
        <v>2</v>
      </c>
      <c r="U41" s="261">
        <f>IF(L41="-",0,1)+IF(N41="-",0,1)+IF(P41="-",0,1)+IF(R41="-",0,1)++IF(H41="-",0,1)+IF(J41="-",0,1)</f>
        <v>5</v>
      </c>
      <c r="V41" s="262">
        <f>IF(L41="-",0,L41)+IF(N41="-",0,N41)+IF(P41="-",0,P41)+IF(R41="-",0,R41)+IF(H41="-",0,H41)+IF(J41="-",0,J41)</f>
        <v>7</v>
      </c>
      <c r="W41" s="233">
        <v>1</v>
      </c>
    </row>
    <row r="42" spans="1:23" ht="11.25">
      <c r="A42" s="290">
        <v>13</v>
      </c>
      <c r="B42" s="97" t="s">
        <v>136</v>
      </c>
      <c r="C42" s="48">
        <v>86</v>
      </c>
      <c r="D42" s="48" t="s">
        <v>17</v>
      </c>
      <c r="E42" s="47" t="s">
        <v>232</v>
      </c>
      <c r="F42" s="47" t="s">
        <v>128</v>
      </c>
      <c r="G42" s="264">
        <v>2</v>
      </c>
      <c r="H42" s="265">
        <v>2</v>
      </c>
      <c r="I42" s="264" t="s">
        <v>21</v>
      </c>
      <c r="J42" s="265">
        <v>1</v>
      </c>
      <c r="K42" s="264">
        <v>2</v>
      </c>
      <c r="L42" s="265">
        <v>1</v>
      </c>
      <c r="M42" s="264" t="s">
        <v>21</v>
      </c>
      <c r="N42" s="265">
        <v>1</v>
      </c>
      <c r="O42" s="264" t="s">
        <v>21</v>
      </c>
      <c r="P42" s="266">
        <v>1</v>
      </c>
      <c r="Q42" s="264" t="s">
        <v>21</v>
      </c>
      <c r="R42" s="265">
        <v>1</v>
      </c>
      <c r="S42" s="261">
        <f t="shared" si="0"/>
        <v>2</v>
      </c>
      <c r="T42" s="262">
        <f t="shared" si="1"/>
        <v>4</v>
      </c>
      <c r="U42" s="261">
        <f t="shared" si="2"/>
        <v>6</v>
      </c>
      <c r="V42" s="262">
        <f t="shared" si="3"/>
        <v>7</v>
      </c>
      <c r="W42" s="233">
        <v>1</v>
      </c>
    </row>
    <row r="43" spans="1:23" ht="11.25">
      <c r="A43" s="290">
        <v>14</v>
      </c>
      <c r="B43" s="287" t="s">
        <v>225</v>
      </c>
      <c r="C43" s="216">
        <v>82</v>
      </c>
      <c r="D43" s="149" t="s">
        <v>17</v>
      </c>
      <c r="E43" s="259" t="s">
        <v>33</v>
      </c>
      <c r="F43" s="260" t="s">
        <v>154</v>
      </c>
      <c r="G43" s="264">
        <v>1</v>
      </c>
      <c r="H43" s="265">
        <v>1</v>
      </c>
      <c r="I43" s="264" t="s">
        <v>21</v>
      </c>
      <c r="J43" s="265">
        <v>1</v>
      </c>
      <c r="K43" s="264" t="s">
        <v>21</v>
      </c>
      <c r="L43" s="265">
        <v>1</v>
      </c>
      <c r="M43" s="264" t="s">
        <v>21</v>
      </c>
      <c r="N43" s="265">
        <v>1</v>
      </c>
      <c r="O43" s="264" t="s">
        <v>21</v>
      </c>
      <c r="P43" s="266">
        <v>1</v>
      </c>
      <c r="Q43" s="264" t="s">
        <v>21</v>
      </c>
      <c r="R43" s="265">
        <v>1</v>
      </c>
      <c r="S43" s="261">
        <f t="shared" si="0"/>
        <v>1</v>
      </c>
      <c r="T43" s="262">
        <f t="shared" si="1"/>
        <v>1</v>
      </c>
      <c r="U43" s="261">
        <f t="shared" si="2"/>
        <v>6</v>
      </c>
      <c r="V43" s="262">
        <f t="shared" si="3"/>
        <v>6</v>
      </c>
      <c r="W43" s="292">
        <v>1</v>
      </c>
    </row>
    <row r="44" spans="1:23" ht="11.25">
      <c r="A44" s="290">
        <v>15</v>
      </c>
      <c r="B44" s="286" t="s">
        <v>156</v>
      </c>
      <c r="C44" s="149">
        <v>89</v>
      </c>
      <c r="D44" s="149" t="s">
        <v>17</v>
      </c>
      <c r="E44" s="140" t="s">
        <v>69</v>
      </c>
      <c r="F44" s="263" t="s">
        <v>125</v>
      </c>
      <c r="G44" s="264" t="s">
        <v>21</v>
      </c>
      <c r="H44" s="265">
        <v>2</v>
      </c>
      <c r="I44" s="264" t="s">
        <v>21</v>
      </c>
      <c r="J44" s="265">
        <v>1</v>
      </c>
      <c r="K44" s="264">
        <v>1</v>
      </c>
      <c r="L44" s="265">
        <v>1</v>
      </c>
      <c r="M44" s="264" t="s">
        <v>21</v>
      </c>
      <c r="N44" s="265" t="s">
        <v>21</v>
      </c>
      <c r="O44" s="264" t="s">
        <v>21</v>
      </c>
      <c r="P44" s="266">
        <v>1</v>
      </c>
      <c r="Q44" s="264" t="s">
        <v>21</v>
      </c>
      <c r="R44" s="265">
        <v>1</v>
      </c>
      <c r="S44" s="261">
        <f t="shared" si="0"/>
        <v>1</v>
      </c>
      <c r="T44" s="262">
        <f t="shared" si="1"/>
        <v>1</v>
      </c>
      <c r="U44" s="261">
        <f t="shared" si="2"/>
        <v>5</v>
      </c>
      <c r="V44" s="262">
        <f t="shared" si="3"/>
        <v>6</v>
      </c>
      <c r="W44" s="233">
        <v>2</v>
      </c>
    </row>
    <row r="45" spans="1:23" ht="11.25">
      <c r="A45" s="290">
        <v>16</v>
      </c>
      <c r="B45" s="286" t="s">
        <v>149</v>
      </c>
      <c r="C45" s="149">
        <v>83</v>
      </c>
      <c r="D45" s="149">
        <v>2</v>
      </c>
      <c r="E45" s="140" t="s">
        <v>232</v>
      </c>
      <c r="F45" s="263" t="s">
        <v>128</v>
      </c>
      <c r="G45" s="264" t="s">
        <v>21</v>
      </c>
      <c r="H45" s="265">
        <v>5</v>
      </c>
      <c r="I45" s="264" t="s">
        <v>21</v>
      </c>
      <c r="J45" s="265">
        <v>1</v>
      </c>
      <c r="K45" s="264">
        <v>2</v>
      </c>
      <c r="L45" s="265">
        <v>1</v>
      </c>
      <c r="M45" s="264" t="s">
        <v>21</v>
      </c>
      <c r="N45" s="265">
        <v>1</v>
      </c>
      <c r="O45" s="264" t="s">
        <v>21</v>
      </c>
      <c r="P45" s="266">
        <v>2</v>
      </c>
      <c r="Q45" s="264" t="s">
        <v>21</v>
      </c>
      <c r="R45" s="265">
        <v>2</v>
      </c>
      <c r="S45" s="261">
        <f t="shared" si="0"/>
        <v>1</v>
      </c>
      <c r="T45" s="262">
        <f t="shared" si="1"/>
        <v>2</v>
      </c>
      <c r="U45" s="261">
        <f t="shared" si="2"/>
        <v>6</v>
      </c>
      <c r="V45" s="262">
        <f t="shared" si="3"/>
        <v>12</v>
      </c>
      <c r="W45" s="233">
        <v>2</v>
      </c>
    </row>
    <row r="46" spans="1:23" ht="11.25">
      <c r="A46" s="290">
        <v>17</v>
      </c>
      <c r="B46" s="286" t="s">
        <v>139</v>
      </c>
      <c r="C46" s="149">
        <v>86</v>
      </c>
      <c r="D46" s="149" t="s">
        <v>17</v>
      </c>
      <c r="E46" s="140" t="s">
        <v>16</v>
      </c>
      <c r="F46" s="263" t="s">
        <v>128</v>
      </c>
      <c r="G46" s="264">
        <v>2</v>
      </c>
      <c r="H46" s="265">
        <v>1</v>
      </c>
      <c r="I46" s="264" t="s">
        <v>21</v>
      </c>
      <c r="J46" s="265">
        <v>1</v>
      </c>
      <c r="K46" s="264" t="s">
        <v>21</v>
      </c>
      <c r="L46" s="265">
        <v>1</v>
      </c>
      <c r="M46" s="264" t="s">
        <v>21</v>
      </c>
      <c r="N46" s="265">
        <v>1</v>
      </c>
      <c r="O46" s="264" t="s">
        <v>21</v>
      </c>
      <c r="P46" s="266" t="s">
        <v>21</v>
      </c>
      <c r="Q46" s="264" t="s">
        <v>21</v>
      </c>
      <c r="R46" s="265">
        <v>1</v>
      </c>
      <c r="S46" s="261">
        <f t="shared" si="0"/>
        <v>1</v>
      </c>
      <c r="T46" s="262">
        <f t="shared" si="1"/>
        <v>2</v>
      </c>
      <c r="U46" s="261">
        <f t="shared" si="2"/>
        <v>5</v>
      </c>
      <c r="V46" s="262">
        <f t="shared" si="3"/>
        <v>5</v>
      </c>
      <c r="W46" s="293">
        <v>3</v>
      </c>
    </row>
    <row r="47" spans="1:23" ht="11.25">
      <c r="A47" s="290">
        <v>18</v>
      </c>
      <c r="B47" s="286" t="s">
        <v>142</v>
      </c>
      <c r="C47" s="149">
        <v>79</v>
      </c>
      <c r="D47" s="149">
        <v>1</v>
      </c>
      <c r="E47" s="140" t="s">
        <v>143</v>
      </c>
      <c r="F47" s="263" t="s">
        <v>144</v>
      </c>
      <c r="G47" s="264">
        <v>2</v>
      </c>
      <c r="H47" s="265">
        <v>1</v>
      </c>
      <c r="I47" s="264" t="s">
        <v>21</v>
      </c>
      <c r="J47" s="265">
        <v>1</v>
      </c>
      <c r="K47" s="264" t="s">
        <v>21</v>
      </c>
      <c r="L47" s="265">
        <v>2</v>
      </c>
      <c r="M47" s="264" t="s">
        <v>21</v>
      </c>
      <c r="N47" s="265">
        <v>1</v>
      </c>
      <c r="O47" s="264" t="s">
        <v>21</v>
      </c>
      <c r="P47" s="266" t="s">
        <v>21</v>
      </c>
      <c r="Q47" s="264" t="s">
        <v>21</v>
      </c>
      <c r="R47" s="265" t="s">
        <v>21</v>
      </c>
      <c r="S47" s="261">
        <f t="shared" si="0"/>
        <v>1</v>
      </c>
      <c r="T47" s="262">
        <f t="shared" si="1"/>
        <v>2</v>
      </c>
      <c r="U47" s="261">
        <f t="shared" si="2"/>
        <v>4</v>
      </c>
      <c r="V47" s="262">
        <f t="shared" si="3"/>
        <v>5</v>
      </c>
      <c r="W47" s="292" t="s">
        <v>86</v>
      </c>
    </row>
    <row r="48" spans="1:23" ht="11.25">
      <c r="A48" s="290">
        <v>19</v>
      </c>
      <c r="B48" s="286" t="s">
        <v>148</v>
      </c>
      <c r="C48" s="149">
        <v>89</v>
      </c>
      <c r="D48" s="149">
        <v>3</v>
      </c>
      <c r="E48" s="140" t="s">
        <v>26</v>
      </c>
      <c r="F48" s="263" t="s">
        <v>138</v>
      </c>
      <c r="G48" s="264">
        <v>2</v>
      </c>
      <c r="H48" s="265">
        <v>2</v>
      </c>
      <c r="I48" s="264" t="s">
        <v>21</v>
      </c>
      <c r="J48" s="265">
        <v>1</v>
      </c>
      <c r="K48" s="264" t="s">
        <v>21</v>
      </c>
      <c r="L48" s="265" t="s">
        <v>21</v>
      </c>
      <c r="M48" s="264" t="s">
        <v>21</v>
      </c>
      <c r="N48" s="265" t="s">
        <v>21</v>
      </c>
      <c r="O48" s="264" t="s">
        <v>21</v>
      </c>
      <c r="P48" s="266">
        <v>8</v>
      </c>
      <c r="Q48" s="264" t="s">
        <v>21</v>
      </c>
      <c r="R48" s="265">
        <v>2</v>
      </c>
      <c r="S48" s="261">
        <f t="shared" si="0"/>
        <v>1</v>
      </c>
      <c r="T48" s="262">
        <f t="shared" si="1"/>
        <v>2</v>
      </c>
      <c r="U48" s="261">
        <f t="shared" si="2"/>
        <v>4</v>
      </c>
      <c r="V48" s="262">
        <f t="shared" si="3"/>
        <v>13</v>
      </c>
      <c r="W48" s="233"/>
    </row>
    <row r="49" spans="1:23" ht="11.25">
      <c r="A49" s="290">
        <v>20</v>
      </c>
      <c r="B49" s="286" t="s">
        <v>133</v>
      </c>
      <c r="C49" s="149">
        <v>88</v>
      </c>
      <c r="D49" s="149">
        <v>1</v>
      </c>
      <c r="E49" s="140" t="s">
        <v>19</v>
      </c>
      <c r="F49" s="263" t="s">
        <v>128</v>
      </c>
      <c r="G49" s="264" t="s">
        <v>21</v>
      </c>
      <c r="H49" s="265">
        <v>2</v>
      </c>
      <c r="I49" s="264" t="s">
        <v>21</v>
      </c>
      <c r="J49" s="265">
        <v>1</v>
      </c>
      <c r="K49" s="264" t="s">
        <v>21</v>
      </c>
      <c r="L49" s="265">
        <v>3</v>
      </c>
      <c r="M49" s="264" t="s">
        <v>21</v>
      </c>
      <c r="N49" s="265" t="s">
        <v>21</v>
      </c>
      <c r="O49" s="264" t="s">
        <v>21</v>
      </c>
      <c r="P49" s="266">
        <v>4</v>
      </c>
      <c r="Q49" s="264" t="s">
        <v>21</v>
      </c>
      <c r="R49" s="265">
        <v>1</v>
      </c>
      <c r="S49" s="261">
        <f>IF(K49="-",0,1)+IF(M49="-",0,1)+IF(O49="-",0,1)+IF(Q49="-",0,1)+IF(G49="-",0,1)+IF(I49="-",0,1)</f>
        <v>0</v>
      </c>
      <c r="T49" s="262">
        <f>IF(K49="-",0,K49)+IF(M49="-",0,M49)+IF(O49="-",0,O49)+IF(Q49="-",0,Q49)+IF(G49="-",0,G49)+IF(I49="-",0,I49)</f>
        <v>0</v>
      </c>
      <c r="U49" s="261">
        <f>IF(L49="-",0,1)+IF(N49="-",0,1)+IF(P49="-",0,1)+IF(R49="-",0,1)++IF(H49="-",0,1)+IF(J49="-",0,1)</f>
        <v>5</v>
      </c>
      <c r="V49" s="262">
        <f>IF(L49="-",0,L49)+IF(N49="-",0,N49)+IF(P49="-",0,P49)+IF(R49="-",0,R49)+IF(H49="-",0,H49)+IF(J49="-",0,J49)</f>
        <v>11</v>
      </c>
      <c r="W49" s="233"/>
    </row>
    <row r="50" spans="1:23" ht="11.25">
      <c r="A50" s="290">
        <v>21</v>
      </c>
      <c r="B50" s="286" t="s">
        <v>157</v>
      </c>
      <c r="C50" s="149">
        <v>84</v>
      </c>
      <c r="D50" s="149">
        <v>1</v>
      </c>
      <c r="E50" s="140" t="s">
        <v>67</v>
      </c>
      <c r="F50" s="263" t="s">
        <v>147</v>
      </c>
      <c r="G50" s="264" t="s">
        <v>21</v>
      </c>
      <c r="H50" s="265" t="s">
        <v>21</v>
      </c>
      <c r="I50" s="264" t="s">
        <v>21</v>
      </c>
      <c r="J50" s="265">
        <v>1</v>
      </c>
      <c r="K50" s="264" t="s">
        <v>21</v>
      </c>
      <c r="L50" s="265">
        <v>1</v>
      </c>
      <c r="M50" s="264" t="s">
        <v>21</v>
      </c>
      <c r="N50" s="265" t="s">
        <v>21</v>
      </c>
      <c r="O50" s="264" t="s">
        <v>21</v>
      </c>
      <c r="P50" s="266" t="s">
        <v>21</v>
      </c>
      <c r="Q50" s="264" t="s">
        <v>21</v>
      </c>
      <c r="R50" s="265" t="s">
        <v>21</v>
      </c>
      <c r="S50" s="261">
        <f t="shared" si="0"/>
        <v>0</v>
      </c>
      <c r="T50" s="262">
        <f t="shared" si="1"/>
        <v>0</v>
      </c>
      <c r="U50" s="261">
        <f t="shared" si="2"/>
        <v>2</v>
      </c>
      <c r="V50" s="262">
        <f t="shared" si="3"/>
        <v>2</v>
      </c>
      <c r="W50" s="233"/>
    </row>
    <row r="51" spans="1:23" ht="11.25">
      <c r="A51" s="290">
        <v>22</v>
      </c>
      <c r="B51" s="286" t="s">
        <v>226</v>
      </c>
      <c r="C51" s="149">
        <v>87</v>
      </c>
      <c r="D51" s="149" t="s">
        <v>80</v>
      </c>
      <c r="E51" s="140" t="s">
        <v>26</v>
      </c>
      <c r="F51" s="263" t="s">
        <v>138</v>
      </c>
      <c r="G51" s="264" t="s">
        <v>21</v>
      </c>
      <c r="H51" s="265" t="s">
        <v>21</v>
      </c>
      <c r="I51" s="264" t="s">
        <v>21</v>
      </c>
      <c r="J51" s="265" t="s">
        <v>21</v>
      </c>
      <c r="K51" s="264" t="s">
        <v>21</v>
      </c>
      <c r="L51" s="265">
        <v>1</v>
      </c>
      <c r="M51" s="264" t="s">
        <v>21</v>
      </c>
      <c r="N51" s="265">
        <v>3</v>
      </c>
      <c r="O51" s="264" t="s">
        <v>21</v>
      </c>
      <c r="P51" s="266" t="s">
        <v>21</v>
      </c>
      <c r="Q51" s="264" t="s">
        <v>21</v>
      </c>
      <c r="R51" s="265" t="s">
        <v>21</v>
      </c>
      <c r="S51" s="261">
        <f t="shared" si="0"/>
        <v>0</v>
      </c>
      <c r="T51" s="262">
        <f t="shared" si="1"/>
        <v>0</v>
      </c>
      <c r="U51" s="261">
        <f t="shared" si="2"/>
        <v>2</v>
      </c>
      <c r="V51" s="262">
        <f t="shared" si="3"/>
        <v>4</v>
      </c>
      <c r="W51" s="233"/>
    </row>
    <row r="52" spans="1:23" ht="12" thickBot="1">
      <c r="A52" s="291">
        <v>23</v>
      </c>
      <c r="B52" s="288" t="s">
        <v>155</v>
      </c>
      <c r="C52" s="231">
        <v>85</v>
      </c>
      <c r="D52" s="231" t="s">
        <v>80</v>
      </c>
      <c r="E52" s="274" t="s">
        <v>67</v>
      </c>
      <c r="F52" s="275" t="s">
        <v>147</v>
      </c>
      <c r="G52" s="276" t="s">
        <v>21</v>
      </c>
      <c r="H52" s="277">
        <v>1</v>
      </c>
      <c r="I52" s="276" t="s">
        <v>21</v>
      </c>
      <c r="J52" s="277" t="s">
        <v>21</v>
      </c>
      <c r="K52" s="276" t="s">
        <v>21</v>
      </c>
      <c r="L52" s="277" t="s">
        <v>21</v>
      </c>
      <c r="M52" s="276" t="s">
        <v>21</v>
      </c>
      <c r="N52" s="277" t="s">
        <v>21</v>
      </c>
      <c r="O52" s="276" t="s">
        <v>21</v>
      </c>
      <c r="P52" s="278" t="s">
        <v>21</v>
      </c>
      <c r="Q52" s="276" t="s">
        <v>21</v>
      </c>
      <c r="R52" s="277" t="s">
        <v>21</v>
      </c>
      <c r="S52" s="279">
        <f t="shared" si="0"/>
        <v>0</v>
      </c>
      <c r="T52" s="280">
        <f t="shared" si="1"/>
        <v>0</v>
      </c>
      <c r="U52" s="279">
        <f t="shared" si="2"/>
        <v>1</v>
      </c>
      <c r="V52" s="280">
        <f t="shared" si="3"/>
        <v>1</v>
      </c>
      <c r="W52" s="232"/>
    </row>
    <row r="54" ht="11.25">
      <c r="A54" s="90" t="s">
        <v>108</v>
      </c>
    </row>
    <row r="55" ht="11.25">
      <c r="A55" s="90" t="s">
        <v>109</v>
      </c>
    </row>
    <row r="66" spans="2:11" ht="11.25">
      <c r="B66" s="91"/>
      <c r="C66" s="91" t="s">
        <v>110</v>
      </c>
      <c r="D66" s="92" t="s">
        <v>111</v>
      </c>
      <c r="E66" s="91" t="s">
        <v>112</v>
      </c>
      <c r="F66" s="91" t="s">
        <v>113</v>
      </c>
      <c r="G66" s="92" t="s">
        <v>114</v>
      </c>
      <c r="H66" s="92" t="s">
        <v>115</v>
      </c>
      <c r="I66" s="93" t="s">
        <v>116</v>
      </c>
      <c r="J66" s="91" t="s">
        <v>117</v>
      </c>
      <c r="K66" s="2"/>
    </row>
    <row r="67" spans="2:11" ht="11.25">
      <c r="B67" s="91" t="s">
        <v>118</v>
      </c>
      <c r="C67" s="91">
        <v>5</v>
      </c>
      <c r="D67" s="92">
        <v>32</v>
      </c>
      <c r="E67" s="91">
        <v>18</v>
      </c>
      <c r="F67" s="91">
        <v>12</v>
      </c>
      <c r="G67" s="92">
        <v>2</v>
      </c>
      <c r="H67" s="92">
        <v>5</v>
      </c>
      <c r="I67" s="93">
        <v>0</v>
      </c>
      <c r="J67" s="91">
        <f>SUM(C67:I67)</f>
        <v>74</v>
      </c>
      <c r="K67" s="91">
        <f>SUM(C67:I67)</f>
        <v>74</v>
      </c>
    </row>
    <row r="68" spans="2:11" ht="11.25">
      <c r="B68" s="91" t="s">
        <v>17</v>
      </c>
      <c r="C68" s="91">
        <f>0.8*C67+0.4*D67+0.2*E67</f>
        <v>20.400000000000002</v>
      </c>
      <c r="D68" s="92"/>
      <c r="E68" s="91"/>
      <c r="F68" s="91"/>
      <c r="G68" s="92"/>
      <c r="H68" s="92"/>
      <c r="I68" s="93"/>
      <c r="J68" s="91"/>
      <c r="K68" s="2"/>
    </row>
    <row r="69" spans="2:11" ht="11.25">
      <c r="B69" s="91">
        <v>1</v>
      </c>
      <c r="C69" s="91">
        <f>C68+0.4*D67+0.4*E67+0.2*F67</f>
        <v>42.800000000000004</v>
      </c>
      <c r="D69" s="92"/>
      <c r="E69" s="91"/>
      <c r="F69" s="91"/>
      <c r="G69" s="92"/>
      <c r="H69" s="92"/>
      <c r="I69" s="93"/>
      <c r="J69" s="91"/>
      <c r="K69" s="2"/>
    </row>
    <row r="70" spans="2:11" ht="11.25">
      <c r="B70" s="91">
        <v>2</v>
      </c>
      <c r="C70" s="91">
        <f>C69+0.2*E67+0.4*F67+0.2*G67</f>
        <v>51.6</v>
      </c>
      <c r="D70" s="92"/>
      <c r="E70" s="91"/>
      <c r="F70" s="91"/>
      <c r="G70" s="92"/>
      <c r="H70" s="92"/>
      <c r="I70" s="93"/>
      <c r="J70" s="91"/>
      <c r="K70" s="2"/>
    </row>
    <row r="71" spans="2:11" ht="11.25">
      <c r="B71" s="91">
        <v>3</v>
      </c>
      <c r="C71" s="91">
        <f>C70+0.2*F67+0.4*G67+0.2*H67</f>
        <v>55.8</v>
      </c>
      <c r="D71" s="92"/>
      <c r="E71" s="91"/>
      <c r="F71" s="91"/>
      <c r="G71" s="92"/>
      <c r="H71" s="92"/>
      <c r="I71" s="93"/>
      <c r="J71" s="91"/>
      <c r="K71" s="2"/>
    </row>
    <row r="72" spans="2:11" ht="11.25">
      <c r="B72" s="91" t="s">
        <v>86</v>
      </c>
      <c r="C72" s="91">
        <f>C71+0.2*G67+0.4*H67</f>
        <v>58.199999999999996</v>
      </c>
      <c r="D72" s="92"/>
      <c r="E72" s="91"/>
      <c r="F72" s="91"/>
      <c r="G72" s="92"/>
      <c r="H72" s="92"/>
      <c r="I72" s="93"/>
      <c r="J72" s="91"/>
      <c r="K72" s="2"/>
    </row>
    <row r="73" spans="2:11" ht="11.25">
      <c r="B73" s="91" t="s">
        <v>119</v>
      </c>
      <c r="C73" s="91">
        <f>C72+0.2*H67</f>
        <v>59.199999999999996</v>
      </c>
      <c r="D73" s="92"/>
      <c r="E73" s="91"/>
      <c r="F73" s="91"/>
      <c r="G73" s="92"/>
      <c r="H73" s="92"/>
      <c r="I73" s="93"/>
      <c r="J73" s="91"/>
      <c r="K73" s="2"/>
    </row>
    <row r="74" spans="2:11" ht="11.25">
      <c r="B74" s="91" t="s">
        <v>120</v>
      </c>
      <c r="C74" s="91">
        <f>C73+0.2*I67</f>
        <v>59.199999999999996</v>
      </c>
      <c r="D74" s="92"/>
      <c r="E74" s="91"/>
      <c r="F74" s="91"/>
      <c r="G74" s="92"/>
      <c r="H74" s="92"/>
      <c r="I74" s="93"/>
      <c r="J74" s="91"/>
      <c r="K74" s="2"/>
    </row>
  </sheetData>
  <mergeCells count="2">
    <mergeCell ref="S29:T29"/>
    <mergeCell ref="U29:V2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1"/>
  <sheetViews>
    <sheetView tabSelected="1" workbookViewId="0" topLeftCell="A43">
      <selection activeCell="T91" sqref="A1:T91"/>
    </sheetView>
  </sheetViews>
  <sheetFormatPr defaultColWidth="9.140625" defaultRowHeight="12"/>
  <cols>
    <col min="1" max="1" width="3.8515625" style="0" customWidth="1"/>
    <col min="2" max="2" width="17.7109375" style="0" customWidth="1"/>
    <col min="3" max="3" width="5.140625" style="0" customWidth="1"/>
    <col min="4" max="4" width="4.7109375" style="0" customWidth="1"/>
    <col min="5" max="5" width="10.7109375" style="0" customWidth="1"/>
    <col min="6" max="6" width="10.421875" style="0" customWidth="1"/>
    <col min="7" max="7" width="2.8515625" style="0" customWidth="1"/>
    <col min="8" max="8" width="3.140625" style="0" customWidth="1"/>
    <col min="9" max="9" width="2.8515625" style="0" customWidth="1"/>
    <col min="10" max="10" width="3.140625" style="0" customWidth="1"/>
    <col min="11" max="11" width="2.8515625" style="0" customWidth="1"/>
    <col min="12" max="12" width="3.140625" style="0" customWidth="1"/>
    <col min="13" max="13" width="2.8515625" style="0" customWidth="1"/>
    <col min="14" max="14" width="3.140625" style="0" customWidth="1"/>
    <col min="15" max="16" width="2.28125" style="0" customWidth="1"/>
    <col min="17" max="18" width="2.7109375" style="0" customWidth="1"/>
    <col min="19" max="19" width="6.140625" style="0" customWidth="1"/>
    <col min="21" max="21" width="7.140625" style="0" customWidth="1"/>
  </cols>
  <sheetData>
    <row r="1" spans="1:6" ht="9.75" customHeight="1">
      <c r="A1" s="90" t="s">
        <v>0</v>
      </c>
      <c r="B1" s="90"/>
      <c r="C1" s="90"/>
      <c r="D1" s="90"/>
      <c r="E1" s="210"/>
      <c r="F1" s="210"/>
    </row>
    <row r="2" spans="1:6" ht="9.75" customHeight="1">
      <c r="A2" s="46" t="s">
        <v>1</v>
      </c>
      <c r="B2" s="211"/>
      <c r="C2" s="46"/>
      <c r="D2" s="46"/>
      <c r="E2" s="212"/>
      <c r="F2" s="212"/>
    </row>
    <row r="3" spans="1:6" ht="9.75" customHeight="1">
      <c r="A3" s="46" t="s">
        <v>2</v>
      </c>
      <c r="B3" s="211"/>
      <c r="C3" s="46"/>
      <c r="D3" s="46"/>
      <c r="E3" s="212"/>
      <c r="F3" s="212"/>
    </row>
    <row r="4" spans="1:6" ht="9.75" customHeight="1" thickBot="1">
      <c r="A4" s="46" t="s">
        <v>199</v>
      </c>
      <c r="B4" s="213"/>
      <c r="C4" s="2"/>
      <c r="D4" s="2"/>
      <c r="E4" s="212"/>
      <c r="F4" s="212"/>
    </row>
    <row r="5" spans="1:30" ht="9" customHeight="1" thickBot="1">
      <c r="A5" s="6" t="s">
        <v>121</v>
      </c>
      <c r="B5" s="7" t="s">
        <v>4</v>
      </c>
      <c r="C5" s="7" t="s">
        <v>5</v>
      </c>
      <c r="D5" s="7" t="s">
        <v>200</v>
      </c>
      <c r="E5" s="7" t="s">
        <v>7</v>
      </c>
      <c r="F5" s="7" t="s">
        <v>123</v>
      </c>
      <c r="G5" s="214" t="s">
        <v>201</v>
      </c>
      <c r="H5" s="215" t="s">
        <v>202</v>
      </c>
      <c r="I5" s="214" t="s">
        <v>203</v>
      </c>
      <c r="J5" s="215" t="s">
        <v>204</v>
      </c>
      <c r="K5" s="214" t="s">
        <v>205</v>
      </c>
      <c r="L5" s="215" t="s">
        <v>206</v>
      </c>
      <c r="M5" s="214" t="s">
        <v>207</v>
      </c>
      <c r="N5" s="215" t="s">
        <v>208</v>
      </c>
      <c r="O5" s="316" t="s">
        <v>209</v>
      </c>
      <c r="P5" s="317"/>
      <c r="Q5" s="222" t="s">
        <v>210</v>
      </c>
      <c r="R5" s="223"/>
      <c r="S5" s="224" t="s">
        <v>218</v>
      </c>
      <c r="U5" s="91"/>
      <c r="V5" s="91" t="s">
        <v>110</v>
      </c>
      <c r="W5" s="92" t="s">
        <v>111</v>
      </c>
      <c r="X5" s="91" t="s">
        <v>112</v>
      </c>
      <c r="Y5" s="91" t="s">
        <v>113</v>
      </c>
      <c r="Z5" s="92" t="s">
        <v>114</v>
      </c>
      <c r="AA5" s="92" t="s">
        <v>115</v>
      </c>
      <c r="AB5" s="93" t="s">
        <v>116</v>
      </c>
      <c r="AC5" s="91" t="s">
        <v>117</v>
      </c>
      <c r="AD5" s="2"/>
    </row>
    <row r="6" spans="1:30" ht="9" customHeight="1">
      <c r="A6" s="225">
        <v>1</v>
      </c>
      <c r="B6" s="12" t="s">
        <v>31</v>
      </c>
      <c r="C6" s="13">
        <v>85</v>
      </c>
      <c r="D6" s="13" t="s">
        <v>15</v>
      </c>
      <c r="E6" s="12" t="s">
        <v>16</v>
      </c>
      <c r="F6" s="12" t="s">
        <v>128</v>
      </c>
      <c r="G6" s="226">
        <v>1</v>
      </c>
      <c r="H6" s="226">
        <v>1</v>
      </c>
      <c r="I6" s="226">
        <v>1</v>
      </c>
      <c r="J6" s="226">
        <v>1</v>
      </c>
      <c r="K6" s="226">
        <v>1</v>
      </c>
      <c r="L6" s="226">
        <v>1</v>
      </c>
      <c r="M6" s="226">
        <v>1</v>
      </c>
      <c r="N6" s="226">
        <v>1</v>
      </c>
      <c r="O6" s="226">
        <v>4</v>
      </c>
      <c r="P6" s="226">
        <v>4</v>
      </c>
      <c r="Q6" s="226">
        <v>4</v>
      </c>
      <c r="R6" s="226">
        <v>4</v>
      </c>
      <c r="S6" s="227"/>
      <c r="U6" s="91" t="s">
        <v>118</v>
      </c>
      <c r="V6" s="91">
        <v>5</v>
      </c>
      <c r="W6" s="92">
        <v>32</v>
      </c>
      <c r="X6" s="91">
        <v>18</v>
      </c>
      <c r="Y6" s="91">
        <v>12</v>
      </c>
      <c r="Z6" s="92">
        <v>2</v>
      </c>
      <c r="AA6" s="92">
        <v>5</v>
      </c>
      <c r="AB6" s="93">
        <v>0</v>
      </c>
      <c r="AC6" s="91">
        <f>SUM(V6:AB6)</f>
        <v>74</v>
      </c>
      <c r="AD6" s="91">
        <f>SUM(V6:AB6)</f>
        <v>74</v>
      </c>
    </row>
    <row r="7" spans="1:30" ht="9" customHeight="1">
      <c r="A7" s="228">
        <v>2</v>
      </c>
      <c r="B7" s="47" t="s">
        <v>40</v>
      </c>
      <c r="C7" s="48">
        <v>84</v>
      </c>
      <c r="D7" s="48" t="s">
        <v>17</v>
      </c>
      <c r="E7" s="47" t="s">
        <v>37</v>
      </c>
      <c r="F7" s="47" t="s">
        <v>147</v>
      </c>
      <c r="G7" s="149">
        <v>1</v>
      </c>
      <c r="H7" s="149">
        <v>1</v>
      </c>
      <c r="I7" s="149">
        <v>1</v>
      </c>
      <c r="J7" s="149">
        <v>1</v>
      </c>
      <c r="K7" s="149">
        <v>1</v>
      </c>
      <c r="L7" s="149">
        <v>1</v>
      </c>
      <c r="M7" s="149">
        <v>1</v>
      </c>
      <c r="N7" s="149">
        <v>1</v>
      </c>
      <c r="O7" s="149">
        <v>4</v>
      </c>
      <c r="P7" s="149">
        <v>4</v>
      </c>
      <c r="Q7" s="149">
        <v>4</v>
      </c>
      <c r="R7" s="149">
        <v>4</v>
      </c>
      <c r="S7" s="233" t="s">
        <v>219</v>
      </c>
      <c r="U7" s="91" t="s">
        <v>17</v>
      </c>
      <c r="V7" s="91">
        <f>0.8*V6+0.4*W6+0.2*X6</f>
        <v>20.400000000000002</v>
      </c>
      <c r="W7" s="92"/>
      <c r="X7" s="91"/>
      <c r="Y7" s="91"/>
      <c r="Z7" s="92"/>
      <c r="AA7" s="92"/>
      <c r="AB7" s="93"/>
      <c r="AC7" s="91"/>
      <c r="AD7" s="2"/>
    </row>
    <row r="8" spans="1:30" ht="9" customHeight="1">
      <c r="A8" s="228">
        <v>3</v>
      </c>
      <c r="B8" s="47" t="s">
        <v>38</v>
      </c>
      <c r="C8" s="48">
        <v>84</v>
      </c>
      <c r="D8" s="48" t="s">
        <v>17</v>
      </c>
      <c r="E8" s="47" t="s">
        <v>33</v>
      </c>
      <c r="F8" s="47" t="s">
        <v>154</v>
      </c>
      <c r="G8" s="217">
        <v>1</v>
      </c>
      <c r="H8" s="149">
        <v>1</v>
      </c>
      <c r="I8" s="217">
        <v>1</v>
      </c>
      <c r="J8" s="149">
        <v>1</v>
      </c>
      <c r="K8" s="217">
        <v>1</v>
      </c>
      <c r="L8" s="217">
        <v>1</v>
      </c>
      <c r="M8" s="217">
        <v>1</v>
      </c>
      <c r="N8" s="217">
        <v>1</v>
      </c>
      <c r="O8" s="149">
        <v>4</v>
      </c>
      <c r="P8" s="149">
        <v>4</v>
      </c>
      <c r="Q8" s="149">
        <v>4</v>
      </c>
      <c r="R8" s="149">
        <v>4</v>
      </c>
      <c r="S8" s="233" t="s">
        <v>220</v>
      </c>
      <c r="U8" s="91">
        <v>1</v>
      </c>
      <c r="V8" s="91">
        <f>V7+0.4*W6+0.4*X6+0.2*Y6</f>
        <v>42.800000000000004</v>
      </c>
      <c r="W8" s="92"/>
      <c r="X8" s="91"/>
      <c r="Y8" s="91"/>
      <c r="Z8" s="92"/>
      <c r="AA8" s="92"/>
      <c r="AB8" s="93"/>
      <c r="AC8" s="91"/>
      <c r="AD8" s="2"/>
    </row>
    <row r="9" spans="1:30" ht="9" customHeight="1">
      <c r="A9" s="228">
        <v>4</v>
      </c>
      <c r="B9" s="47" t="s">
        <v>39</v>
      </c>
      <c r="C9" s="48">
        <v>85</v>
      </c>
      <c r="D9" s="48" t="s">
        <v>15</v>
      </c>
      <c r="E9" s="47" t="s">
        <v>23</v>
      </c>
      <c r="F9" s="47" t="s">
        <v>211</v>
      </c>
      <c r="G9" s="217">
        <v>1</v>
      </c>
      <c r="H9" s="149">
        <v>1</v>
      </c>
      <c r="I9" s="217">
        <v>1</v>
      </c>
      <c r="J9" s="149">
        <v>1</v>
      </c>
      <c r="K9" s="217">
        <v>1</v>
      </c>
      <c r="L9" s="217">
        <v>1</v>
      </c>
      <c r="M9" s="217">
        <v>1</v>
      </c>
      <c r="N9" s="217">
        <v>1</v>
      </c>
      <c r="O9" s="149">
        <v>4</v>
      </c>
      <c r="P9" s="149">
        <v>4</v>
      </c>
      <c r="Q9" s="149">
        <v>4</v>
      </c>
      <c r="R9" s="149">
        <v>4</v>
      </c>
      <c r="S9" s="233" t="s">
        <v>221</v>
      </c>
      <c r="U9" s="91">
        <v>2</v>
      </c>
      <c r="V9" s="91">
        <f>V8+0.2*X6+0.4*Y6+0.2*Z6</f>
        <v>51.6</v>
      </c>
      <c r="W9" s="92"/>
      <c r="X9" s="91"/>
      <c r="Y9" s="91"/>
      <c r="Z9" s="92"/>
      <c r="AA9" s="92"/>
      <c r="AB9" s="93"/>
      <c r="AC9" s="91"/>
      <c r="AD9" s="2"/>
    </row>
    <row r="10" spans="1:30" ht="9" customHeight="1">
      <c r="A10" s="228">
        <v>5</v>
      </c>
      <c r="B10" s="47" t="s">
        <v>34</v>
      </c>
      <c r="C10" s="48">
        <v>84</v>
      </c>
      <c r="D10" s="48" t="s">
        <v>17</v>
      </c>
      <c r="E10" s="47" t="s">
        <v>23</v>
      </c>
      <c r="F10" s="47" t="s">
        <v>211</v>
      </c>
      <c r="G10" s="149">
        <v>1</v>
      </c>
      <c r="H10" s="149">
        <v>1</v>
      </c>
      <c r="I10" s="149">
        <v>1</v>
      </c>
      <c r="J10" s="149">
        <v>1</v>
      </c>
      <c r="K10" s="149">
        <v>1</v>
      </c>
      <c r="L10" s="149">
        <v>1</v>
      </c>
      <c r="M10" s="149">
        <v>1</v>
      </c>
      <c r="N10" s="149">
        <v>1</v>
      </c>
      <c r="O10" s="149">
        <v>4</v>
      </c>
      <c r="P10" s="149">
        <v>4</v>
      </c>
      <c r="Q10" s="149">
        <v>4</v>
      </c>
      <c r="R10" s="149">
        <v>4</v>
      </c>
      <c r="S10" s="233" t="s">
        <v>222</v>
      </c>
      <c r="U10" s="91">
        <v>3</v>
      </c>
      <c r="V10" s="91">
        <f>V9+0.2*Y6+0.4*Z6+0.2*AA6</f>
        <v>55.8</v>
      </c>
      <c r="W10" s="92"/>
      <c r="X10" s="91"/>
      <c r="Y10" s="91"/>
      <c r="Z10" s="92"/>
      <c r="AA10" s="92"/>
      <c r="AB10" s="93"/>
      <c r="AC10" s="91"/>
      <c r="AD10" s="2"/>
    </row>
    <row r="11" spans="1:30" ht="9" customHeight="1">
      <c r="A11" s="228">
        <v>6</v>
      </c>
      <c r="B11" s="47" t="s">
        <v>36</v>
      </c>
      <c r="C11" s="48">
        <v>89</v>
      </c>
      <c r="D11" s="48" t="s">
        <v>17</v>
      </c>
      <c r="E11" s="47" t="s">
        <v>37</v>
      </c>
      <c r="F11" s="47" t="s">
        <v>147</v>
      </c>
      <c r="G11" s="149">
        <v>1</v>
      </c>
      <c r="H11" s="149">
        <v>1</v>
      </c>
      <c r="I11" s="149">
        <v>1</v>
      </c>
      <c r="J11" s="149">
        <v>1</v>
      </c>
      <c r="K11" s="149">
        <v>1</v>
      </c>
      <c r="L11" s="149">
        <v>1</v>
      </c>
      <c r="M11" s="149">
        <v>1</v>
      </c>
      <c r="N11" s="149">
        <v>1</v>
      </c>
      <c r="O11" s="149">
        <v>4</v>
      </c>
      <c r="P11" s="149">
        <v>4</v>
      </c>
      <c r="Q11" s="149">
        <v>4</v>
      </c>
      <c r="R11" s="149">
        <v>4</v>
      </c>
      <c r="S11" s="233" t="s">
        <v>223</v>
      </c>
      <c r="U11" s="91" t="s">
        <v>86</v>
      </c>
      <c r="V11" s="91">
        <f>V10+0.2*Z6+0.4*AA6</f>
        <v>58.199999999999996</v>
      </c>
      <c r="W11" s="92"/>
      <c r="X11" s="91"/>
      <c r="Y11" s="91"/>
      <c r="Z11" s="92"/>
      <c r="AA11" s="92"/>
      <c r="AB11" s="93"/>
      <c r="AC11" s="91"/>
      <c r="AD11" s="2"/>
    </row>
    <row r="12" spans="1:30" ht="9" customHeight="1" thickBot="1">
      <c r="A12" s="230">
        <v>7</v>
      </c>
      <c r="B12" s="25" t="s">
        <v>32</v>
      </c>
      <c r="C12" s="26">
        <v>80</v>
      </c>
      <c r="D12" s="26" t="s">
        <v>17</v>
      </c>
      <c r="E12" s="25" t="s">
        <v>33</v>
      </c>
      <c r="F12" s="25" t="s">
        <v>154</v>
      </c>
      <c r="G12" s="231">
        <v>1</v>
      </c>
      <c r="H12" s="231">
        <v>1</v>
      </c>
      <c r="I12" s="231">
        <v>2</v>
      </c>
      <c r="J12" s="231">
        <v>1</v>
      </c>
      <c r="K12" s="231">
        <v>1</v>
      </c>
      <c r="L12" s="231">
        <v>1</v>
      </c>
      <c r="M12" s="231">
        <v>1</v>
      </c>
      <c r="N12" s="231">
        <v>1</v>
      </c>
      <c r="O12" s="231">
        <v>4</v>
      </c>
      <c r="P12" s="231">
        <v>5</v>
      </c>
      <c r="Q12" s="231">
        <v>4</v>
      </c>
      <c r="R12" s="231">
        <v>4</v>
      </c>
      <c r="S12" s="232"/>
      <c r="U12" s="91" t="s">
        <v>119</v>
      </c>
      <c r="V12" s="91">
        <f>V11+0.2*AA6</f>
        <v>59.199999999999996</v>
      </c>
      <c r="W12" s="92"/>
      <c r="X12" s="91"/>
      <c r="Y12" s="91"/>
      <c r="Z12" s="92"/>
      <c r="AA12" s="92"/>
      <c r="AB12" s="93"/>
      <c r="AC12" s="91"/>
      <c r="AD12" s="2"/>
    </row>
    <row r="13" spans="1:30" ht="9" customHeight="1">
      <c r="A13" s="225">
        <v>8</v>
      </c>
      <c r="B13" s="12" t="s">
        <v>51</v>
      </c>
      <c r="C13" s="13">
        <v>88</v>
      </c>
      <c r="D13" s="13" t="s">
        <v>17</v>
      </c>
      <c r="E13" s="12" t="s">
        <v>143</v>
      </c>
      <c r="F13" s="12" t="s">
        <v>144</v>
      </c>
      <c r="G13" s="226">
        <v>2</v>
      </c>
      <c r="H13" s="226">
        <v>1</v>
      </c>
      <c r="I13" s="13">
        <v>3</v>
      </c>
      <c r="J13" s="226">
        <v>1</v>
      </c>
      <c r="K13" s="226">
        <v>1</v>
      </c>
      <c r="L13" s="226">
        <v>1</v>
      </c>
      <c r="M13" s="226">
        <v>1</v>
      </c>
      <c r="N13" s="226">
        <v>1</v>
      </c>
      <c r="O13" s="226">
        <v>4</v>
      </c>
      <c r="P13" s="226">
        <v>7</v>
      </c>
      <c r="Q13" s="226">
        <v>4</v>
      </c>
      <c r="R13" s="226">
        <v>4</v>
      </c>
      <c r="S13" s="254" t="s">
        <v>17</v>
      </c>
      <c r="U13" s="91" t="s">
        <v>120</v>
      </c>
      <c r="V13" s="91">
        <f>V12+0.2*AB6</f>
        <v>59.199999999999996</v>
      </c>
      <c r="W13" s="92"/>
      <c r="X13" s="91"/>
      <c r="Y13" s="91"/>
      <c r="Z13" s="92"/>
      <c r="AA13" s="92"/>
      <c r="AB13" s="93"/>
      <c r="AC13" s="91"/>
      <c r="AD13" s="2"/>
    </row>
    <row r="14" spans="1:19" ht="9" customHeight="1">
      <c r="A14" s="228">
        <v>9</v>
      </c>
      <c r="B14" s="47" t="s">
        <v>50</v>
      </c>
      <c r="C14" s="48">
        <v>83</v>
      </c>
      <c r="D14" s="48" t="s">
        <v>17</v>
      </c>
      <c r="E14" s="47" t="s">
        <v>26</v>
      </c>
      <c r="F14" s="47" t="s">
        <v>138</v>
      </c>
      <c r="G14" s="217" t="s">
        <v>21</v>
      </c>
      <c r="H14" s="149">
        <v>1</v>
      </c>
      <c r="I14" s="149">
        <v>2</v>
      </c>
      <c r="J14" s="149">
        <v>2</v>
      </c>
      <c r="K14" s="149">
        <v>2</v>
      </c>
      <c r="L14" s="149">
        <v>2</v>
      </c>
      <c r="M14" s="149">
        <v>1</v>
      </c>
      <c r="N14" s="149">
        <v>1</v>
      </c>
      <c r="O14" s="149">
        <v>3</v>
      </c>
      <c r="P14" s="149">
        <v>5</v>
      </c>
      <c r="Q14" s="149">
        <v>4</v>
      </c>
      <c r="R14" s="149">
        <v>6</v>
      </c>
      <c r="S14" s="233" t="s">
        <v>17</v>
      </c>
    </row>
    <row r="15" spans="1:19" ht="9" customHeight="1">
      <c r="A15" s="228">
        <v>10</v>
      </c>
      <c r="B15" s="47" t="s">
        <v>63</v>
      </c>
      <c r="C15" s="48">
        <v>88</v>
      </c>
      <c r="D15" s="48" t="s">
        <v>17</v>
      </c>
      <c r="E15" s="47" t="s">
        <v>33</v>
      </c>
      <c r="F15" s="47" t="s">
        <v>154</v>
      </c>
      <c r="G15" s="217" t="s">
        <v>21</v>
      </c>
      <c r="H15" s="149">
        <v>1</v>
      </c>
      <c r="I15" s="149">
        <v>1</v>
      </c>
      <c r="J15" s="149">
        <v>1</v>
      </c>
      <c r="K15" s="217" t="s">
        <v>21</v>
      </c>
      <c r="L15" s="217">
        <v>1</v>
      </c>
      <c r="M15" s="149">
        <v>1</v>
      </c>
      <c r="N15" s="149">
        <v>1</v>
      </c>
      <c r="O15" s="149">
        <v>2</v>
      </c>
      <c r="P15" s="149">
        <v>2</v>
      </c>
      <c r="Q15" s="149">
        <v>4</v>
      </c>
      <c r="R15" s="149">
        <v>4</v>
      </c>
      <c r="S15" s="255" t="s">
        <v>17</v>
      </c>
    </row>
    <row r="16" spans="1:19" ht="9" customHeight="1">
      <c r="A16" s="228">
        <v>11</v>
      </c>
      <c r="B16" s="47" t="s">
        <v>54</v>
      </c>
      <c r="C16" s="48">
        <v>87</v>
      </c>
      <c r="D16" s="48" t="s">
        <v>17</v>
      </c>
      <c r="E16" s="47" t="s">
        <v>23</v>
      </c>
      <c r="F16" s="47" t="s">
        <v>211</v>
      </c>
      <c r="G16" s="217" t="s">
        <v>21</v>
      </c>
      <c r="H16" s="149">
        <v>1</v>
      </c>
      <c r="I16" s="217" t="s">
        <v>21</v>
      </c>
      <c r="J16" s="149">
        <v>1</v>
      </c>
      <c r="K16" s="149">
        <v>2</v>
      </c>
      <c r="L16" s="149">
        <v>2</v>
      </c>
      <c r="M16" s="149">
        <v>1</v>
      </c>
      <c r="N16" s="149">
        <v>1</v>
      </c>
      <c r="O16" s="149">
        <v>2</v>
      </c>
      <c r="P16" s="149">
        <v>3</v>
      </c>
      <c r="Q16" s="149">
        <v>4</v>
      </c>
      <c r="R16" s="149">
        <v>5</v>
      </c>
      <c r="S16" s="233">
        <v>1</v>
      </c>
    </row>
    <row r="17" spans="1:19" ht="9" customHeight="1">
      <c r="A17" s="228">
        <v>11</v>
      </c>
      <c r="B17" s="47" t="s">
        <v>212</v>
      </c>
      <c r="C17" s="48">
        <v>82</v>
      </c>
      <c r="D17" s="48" t="s">
        <v>17</v>
      </c>
      <c r="E17" s="47" t="s">
        <v>37</v>
      </c>
      <c r="F17" s="47" t="s">
        <v>147</v>
      </c>
      <c r="G17" s="217" t="s">
        <v>21</v>
      </c>
      <c r="H17" s="149">
        <v>1</v>
      </c>
      <c r="I17" s="217" t="s">
        <v>21</v>
      </c>
      <c r="J17" s="149">
        <v>1</v>
      </c>
      <c r="K17" s="149">
        <v>2</v>
      </c>
      <c r="L17" s="149">
        <v>2</v>
      </c>
      <c r="M17" s="149">
        <v>1</v>
      </c>
      <c r="N17" s="149">
        <v>1</v>
      </c>
      <c r="O17" s="149">
        <v>2</v>
      </c>
      <c r="P17" s="149">
        <v>3</v>
      </c>
      <c r="Q17" s="149">
        <v>4</v>
      </c>
      <c r="R17" s="149">
        <v>5</v>
      </c>
      <c r="S17" s="233">
        <v>1</v>
      </c>
    </row>
    <row r="18" spans="1:19" ht="9" customHeight="1">
      <c r="A18" s="228">
        <v>13</v>
      </c>
      <c r="B18" s="47" t="s">
        <v>27</v>
      </c>
      <c r="C18" s="48">
        <v>88</v>
      </c>
      <c r="D18" s="48" t="s">
        <v>17</v>
      </c>
      <c r="E18" s="47" t="s">
        <v>19</v>
      </c>
      <c r="F18" s="47" t="s">
        <v>128</v>
      </c>
      <c r="G18" s="217" t="s">
        <v>21</v>
      </c>
      <c r="H18" s="149">
        <v>1</v>
      </c>
      <c r="I18" s="149">
        <v>1</v>
      </c>
      <c r="J18" s="149">
        <v>1</v>
      </c>
      <c r="K18" s="149">
        <v>3</v>
      </c>
      <c r="L18" s="149">
        <v>1</v>
      </c>
      <c r="M18" s="217" t="s">
        <v>21</v>
      </c>
      <c r="N18" s="149">
        <v>1</v>
      </c>
      <c r="O18" s="149">
        <v>2</v>
      </c>
      <c r="P18" s="149">
        <v>4</v>
      </c>
      <c r="Q18" s="149">
        <v>4</v>
      </c>
      <c r="R18" s="149">
        <v>4</v>
      </c>
      <c r="S18" s="233">
        <v>1</v>
      </c>
    </row>
    <row r="19" spans="1:19" ht="9" customHeight="1">
      <c r="A19" s="228">
        <v>13</v>
      </c>
      <c r="B19" s="47" t="s">
        <v>60</v>
      </c>
      <c r="C19" s="48">
        <v>90</v>
      </c>
      <c r="D19" s="48" t="s">
        <v>17</v>
      </c>
      <c r="E19" s="47" t="s">
        <v>26</v>
      </c>
      <c r="F19" s="47" t="s">
        <v>138</v>
      </c>
      <c r="G19" s="149">
        <v>2</v>
      </c>
      <c r="H19" s="149">
        <v>1</v>
      </c>
      <c r="I19" s="149">
        <v>2</v>
      </c>
      <c r="J19" s="149">
        <v>1</v>
      </c>
      <c r="K19" s="149" t="s">
        <v>21</v>
      </c>
      <c r="L19" s="149">
        <v>1</v>
      </c>
      <c r="M19" s="217" t="s">
        <v>21</v>
      </c>
      <c r="N19" s="149">
        <v>1</v>
      </c>
      <c r="O19" s="149">
        <v>2</v>
      </c>
      <c r="P19" s="149">
        <v>4</v>
      </c>
      <c r="Q19" s="149">
        <v>4</v>
      </c>
      <c r="R19" s="149">
        <v>4</v>
      </c>
      <c r="S19" s="233">
        <v>1</v>
      </c>
    </row>
    <row r="20" spans="1:19" ht="9" customHeight="1">
      <c r="A20" s="228">
        <v>15</v>
      </c>
      <c r="B20" s="47" t="s">
        <v>30</v>
      </c>
      <c r="C20" s="48">
        <v>84</v>
      </c>
      <c r="D20" s="48" t="s">
        <v>15</v>
      </c>
      <c r="E20" s="68" t="s">
        <v>19</v>
      </c>
      <c r="F20" s="47" t="s">
        <v>128</v>
      </c>
      <c r="G20" s="217" t="s">
        <v>21</v>
      </c>
      <c r="H20" s="149">
        <v>1</v>
      </c>
      <c r="I20" s="149">
        <v>1</v>
      </c>
      <c r="J20" s="149">
        <v>1</v>
      </c>
      <c r="K20" s="217" t="s">
        <v>21</v>
      </c>
      <c r="L20" s="149">
        <v>3</v>
      </c>
      <c r="M20" s="217" t="s">
        <v>21</v>
      </c>
      <c r="N20" s="149">
        <v>1</v>
      </c>
      <c r="O20" s="149">
        <v>1</v>
      </c>
      <c r="P20" s="149">
        <v>1</v>
      </c>
      <c r="Q20" s="149">
        <v>4</v>
      </c>
      <c r="R20" s="149">
        <v>6</v>
      </c>
      <c r="S20" s="233">
        <v>1</v>
      </c>
    </row>
    <row r="21" spans="1:19" ht="9" customHeight="1">
      <c r="A21" s="228">
        <v>15</v>
      </c>
      <c r="B21" s="47" t="s">
        <v>103</v>
      </c>
      <c r="C21" s="48">
        <v>89</v>
      </c>
      <c r="D21" s="48">
        <v>1</v>
      </c>
      <c r="E21" s="47" t="s">
        <v>143</v>
      </c>
      <c r="F21" s="47" t="s">
        <v>144</v>
      </c>
      <c r="G21" s="218" t="s">
        <v>21</v>
      </c>
      <c r="H21" s="149">
        <v>1</v>
      </c>
      <c r="I21" s="149">
        <v>1</v>
      </c>
      <c r="J21" s="149">
        <v>1</v>
      </c>
      <c r="K21" s="149" t="s">
        <v>21</v>
      </c>
      <c r="L21" s="149">
        <v>3</v>
      </c>
      <c r="M21" s="217" t="s">
        <v>21</v>
      </c>
      <c r="N21" s="149">
        <v>1</v>
      </c>
      <c r="O21" s="149">
        <v>1</v>
      </c>
      <c r="P21" s="149">
        <v>1</v>
      </c>
      <c r="Q21" s="149">
        <v>4</v>
      </c>
      <c r="R21" s="149">
        <v>6</v>
      </c>
      <c r="S21" s="233">
        <v>1</v>
      </c>
    </row>
    <row r="22" spans="1:19" ht="9" customHeight="1">
      <c r="A22" s="228">
        <v>15</v>
      </c>
      <c r="B22" s="47" t="s">
        <v>82</v>
      </c>
      <c r="C22" s="48">
        <v>89</v>
      </c>
      <c r="D22" s="48">
        <v>2</v>
      </c>
      <c r="E22" s="47" t="s">
        <v>26</v>
      </c>
      <c r="F22" s="47" t="s">
        <v>138</v>
      </c>
      <c r="G22" s="149" t="s">
        <v>21</v>
      </c>
      <c r="H22" s="149">
        <v>1</v>
      </c>
      <c r="I22" s="149">
        <v>1</v>
      </c>
      <c r="J22" s="149">
        <v>1</v>
      </c>
      <c r="K22" s="149" t="s">
        <v>21</v>
      </c>
      <c r="L22" s="149">
        <v>2</v>
      </c>
      <c r="M22" s="217" t="s">
        <v>21</v>
      </c>
      <c r="N22" s="149">
        <v>2</v>
      </c>
      <c r="O22" s="149">
        <v>1</v>
      </c>
      <c r="P22" s="149">
        <v>1</v>
      </c>
      <c r="Q22" s="149">
        <v>4</v>
      </c>
      <c r="R22" s="149">
        <v>6</v>
      </c>
      <c r="S22" s="233">
        <v>1</v>
      </c>
    </row>
    <row r="23" spans="1:19" ht="9" customHeight="1">
      <c r="A23" s="228">
        <v>18</v>
      </c>
      <c r="B23" s="47" t="s">
        <v>55</v>
      </c>
      <c r="C23" s="48">
        <v>87</v>
      </c>
      <c r="D23" s="48" t="s">
        <v>17</v>
      </c>
      <c r="E23" s="47" t="s">
        <v>33</v>
      </c>
      <c r="F23" s="47" t="s">
        <v>154</v>
      </c>
      <c r="G23" s="217" t="s">
        <v>21</v>
      </c>
      <c r="H23" s="149">
        <v>1</v>
      </c>
      <c r="I23" s="149">
        <v>1</v>
      </c>
      <c r="J23" s="149">
        <v>1</v>
      </c>
      <c r="K23" s="217" t="s">
        <v>21</v>
      </c>
      <c r="L23" s="217" t="s">
        <v>21</v>
      </c>
      <c r="M23" s="217" t="s">
        <v>21</v>
      </c>
      <c r="N23" s="149">
        <v>1</v>
      </c>
      <c r="O23" s="149">
        <v>1</v>
      </c>
      <c r="P23" s="149">
        <v>1</v>
      </c>
      <c r="Q23" s="149">
        <v>3</v>
      </c>
      <c r="R23" s="149">
        <v>3</v>
      </c>
      <c r="S23" s="233">
        <v>1</v>
      </c>
    </row>
    <row r="24" spans="1:19" ht="9" customHeight="1">
      <c r="A24" s="228">
        <v>18</v>
      </c>
      <c r="B24" s="47" t="s">
        <v>57</v>
      </c>
      <c r="C24" s="48">
        <v>86</v>
      </c>
      <c r="D24" s="48">
        <v>1</v>
      </c>
      <c r="E24" s="47" t="s">
        <v>23</v>
      </c>
      <c r="F24" s="47" t="s">
        <v>211</v>
      </c>
      <c r="G24" s="217" t="s">
        <v>21</v>
      </c>
      <c r="H24" s="149">
        <v>1</v>
      </c>
      <c r="I24" s="149">
        <v>1</v>
      </c>
      <c r="J24" s="149">
        <v>1</v>
      </c>
      <c r="K24" s="217" t="s">
        <v>21</v>
      </c>
      <c r="L24" s="217" t="s">
        <v>21</v>
      </c>
      <c r="M24" s="217" t="s">
        <v>21</v>
      </c>
      <c r="N24" s="149">
        <v>1</v>
      </c>
      <c r="O24" s="149">
        <v>1</v>
      </c>
      <c r="P24" s="149">
        <v>1</v>
      </c>
      <c r="Q24" s="149">
        <v>3</v>
      </c>
      <c r="R24" s="149">
        <v>3</v>
      </c>
      <c r="S24" s="233">
        <v>1</v>
      </c>
    </row>
    <row r="25" spans="1:19" ht="9" customHeight="1">
      <c r="A25" s="228">
        <v>20</v>
      </c>
      <c r="B25" s="47" t="s">
        <v>90</v>
      </c>
      <c r="C25" s="48">
        <v>87</v>
      </c>
      <c r="D25" s="48">
        <v>1</v>
      </c>
      <c r="E25" s="68" t="s">
        <v>19</v>
      </c>
      <c r="F25" s="47" t="s">
        <v>128</v>
      </c>
      <c r="G25" s="217" t="s">
        <v>21</v>
      </c>
      <c r="H25" s="149">
        <v>1</v>
      </c>
      <c r="I25" s="149">
        <v>1</v>
      </c>
      <c r="J25" s="149">
        <v>1</v>
      </c>
      <c r="K25" s="217" t="s">
        <v>21</v>
      </c>
      <c r="L25" s="217" t="s">
        <v>21</v>
      </c>
      <c r="M25" s="217" t="s">
        <v>21</v>
      </c>
      <c r="N25" s="217" t="s">
        <v>21</v>
      </c>
      <c r="O25" s="149">
        <v>1</v>
      </c>
      <c r="P25" s="149">
        <v>1</v>
      </c>
      <c r="Q25" s="149">
        <v>2</v>
      </c>
      <c r="R25" s="149">
        <v>2</v>
      </c>
      <c r="S25" s="233">
        <v>1</v>
      </c>
    </row>
    <row r="26" spans="1:19" ht="9" customHeight="1">
      <c r="A26" s="228">
        <v>21</v>
      </c>
      <c r="B26" s="47" t="s">
        <v>65</v>
      </c>
      <c r="C26" s="48">
        <v>89</v>
      </c>
      <c r="D26" s="48">
        <v>1</v>
      </c>
      <c r="E26" s="47" t="s">
        <v>143</v>
      </c>
      <c r="F26" s="47" t="s">
        <v>144</v>
      </c>
      <c r="G26" s="217" t="s">
        <v>21</v>
      </c>
      <c r="H26" s="149">
        <v>1</v>
      </c>
      <c r="I26" s="149">
        <v>2</v>
      </c>
      <c r="J26" s="149">
        <v>2</v>
      </c>
      <c r="K26" s="149" t="s">
        <v>21</v>
      </c>
      <c r="L26" s="149">
        <v>1</v>
      </c>
      <c r="M26" s="217" t="s">
        <v>21</v>
      </c>
      <c r="N26" s="149">
        <v>1</v>
      </c>
      <c r="O26" s="149">
        <v>1</v>
      </c>
      <c r="P26" s="149">
        <v>2</v>
      </c>
      <c r="Q26" s="149">
        <v>4</v>
      </c>
      <c r="R26" s="149">
        <v>5</v>
      </c>
      <c r="S26" s="255">
        <v>1</v>
      </c>
    </row>
    <row r="27" spans="1:19" ht="9" customHeight="1">
      <c r="A27" s="228">
        <v>22</v>
      </c>
      <c r="B27" s="47" t="s">
        <v>74</v>
      </c>
      <c r="C27" s="48">
        <v>84</v>
      </c>
      <c r="D27" s="48">
        <v>1</v>
      </c>
      <c r="E27" s="47" t="s">
        <v>26</v>
      </c>
      <c r="F27" s="47" t="s">
        <v>138</v>
      </c>
      <c r="G27" s="217" t="s">
        <v>21</v>
      </c>
      <c r="H27" s="149">
        <v>1</v>
      </c>
      <c r="I27" s="217" t="s">
        <v>21</v>
      </c>
      <c r="J27" s="149">
        <v>1</v>
      </c>
      <c r="K27" s="217" t="s">
        <v>21</v>
      </c>
      <c r="L27" s="217" t="s">
        <v>21</v>
      </c>
      <c r="M27" s="149">
        <v>2</v>
      </c>
      <c r="N27" s="149">
        <v>1</v>
      </c>
      <c r="O27" s="149">
        <v>1</v>
      </c>
      <c r="P27" s="149">
        <v>2</v>
      </c>
      <c r="Q27" s="149">
        <v>3</v>
      </c>
      <c r="R27" s="149">
        <v>3</v>
      </c>
      <c r="S27" s="233">
        <v>2</v>
      </c>
    </row>
    <row r="28" spans="1:19" ht="9" customHeight="1">
      <c r="A28" s="228">
        <v>22</v>
      </c>
      <c r="B28" s="47" t="s">
        <v>29</v>
      </c>
      <c r="C28" s="48">
        <v>87</v>
      </c>
      <c r="D28" s="48" t="s">
        <v>17</v>
      </c>
      <c r="E28" s="47" t="s">
        <v>26</v>
      </c>
      <c r="F28" s="47" t="s">
        <v>138</v>
      </c>
      <c r="G28" s="218" t="s">
        <v>21</v>
      </c>
      <c r="H28" s="149">
        <v>1</v>
      </c>
      <c r="I28" s="149">
        <v>2</v>
      </c>
      <c r="J28" s="149">
        <v>1</v>
      </c>
      <c r="K28" s="149" t="s">
        <v>21</v>
      </c>
      <c r="L28" s="149" t="s">
        <v>21</v>
      </c>
      <c r="M28" s="217" t="s">
        <v>21</v>
      </c>
      <c r="N28" s="149">
        <v>1</v>
      </c>
      <c r="O28" s="149">
        <v>1</v>
      </c>
      <c r="P28" s="149">
        <v>2</v>
      </c>
      <c r="Q28" s="149">
        <v>3</v>
      </c>
      <c r="R28" s="149">
        <v>3</v>
      </c>
      <c r="S28" s="233">
        <v>2</v>
      </c>
    </row>
    <row r="29" spans="1:19" ht="9" customHeight="1">
      <c r="A29" s="228">
        <v>24</v>
      </c>
      <c r="B29" s="47" t="s">
        <v>213</v>
      </c>
      <c r="C29" s="48">
        <v>73</v>
      </c>
      <c r="D29" s="48" t="s">
        <v>17</v>
      </c>
      <c r="E29" s="47" t="s">
        <v>26</v>
      </c>
      <c r="F29" s="47" t="s">
        <v>138</v>
      </c>
      <c r="G29" s="217" t="s">
        <v>21</v>
      </c>
      <c r="H29" s="149">
        <v>2</v>
      </c>
      <c r="I29" s="217" t="s">
        <v>21</v>
      </c>
      <c r="J29" s="149">
        <v>1</v>
      </c>
      <c r="K29" s="149" t="s">
        <v>21</v>
      </c>
      <c r="L29" s="149">
        <v>3</v>
      </c>
      <c r="M29" s="217" t="s">
        <v>21</v>
      </c>
      <c r="N29" s="149">
        <v>2</v>
      </c>
      <c r="O29" s="149">
        <v>0</v>
      </c>
      <c r="P29" s="149">
        <v>0</v>
      </c>
      <c r="Q29" s="149">
        <v>4</v>
      </c>
      <c r="R29" s="149">
        <v>8</v>
      </c>
      <c r="S29" s="233">
        <v>2</v>
      </c>
    </row>
    <row r="30" spans="1:19" ht="9" customHeight="1">
      <c r="A30" s="228">
        <v>25</v>
      </c>
      <c r="B30" s="47" t="s">
        <v>214</v>
      </c>
      <c r="C30" s="48">
        <v>85</v>
      </c>
      <c r="D30" s="48">
        <v>1</v>
      </c>
      <c r="E30" s="47" t="s">
        <v>67</v>
      </c>
      <c r="F30" s="47" t="s">
        <v>147</v>
      </c>
      <c r="G30" s="217" t="s">
        <v>21</v>
      </c>
      <c r="H30" s="149">
        <v>1</v>
      </c>
      <c r="I30" s="217" t="s">
        <v>21</v>
      </c>
      <c r="J30" s="149">
        <v>1</v>
      </c>
      <c r="K30" s="217" t="s">
        <v>21</v>
      </c>
      <c r="L30" s="217" t="s">
        <v>21</v>
      </c>
      <c r="M30" s="217" t="s">
        <v>21</v>
      </c>
      <c r="N30" s="149">
        <v>1</v>
      </c>
      <c r="O30" s="149">
        <v>0</v>
      </c>
      <c r="P30" s="149">
        <v>0</v>
      </c>
      <c r="Q30" s="149">
        <v>3</v>
      </c>
      <c r="R30" s="149">
        <v>3</v>
      </c>
      <c r="S30" s="255">
        <v>2</v>
      </c>
    </row>
    <row r="31" spans="1:19" ht="9" customHeight="1">
      <c r="A31" s="228">
        <v>26</v>
      </c>
      <c r="B31" s="47" t="s">
        <v>215</v>
      </c>
      <c r="C31" s="48">
        <v>64</v>
      </c>
      <c r="D31" s="48">
        <v>1</v>
      </c>
      <c r="E31" s="47" t="s">
        <v>26</v>
      </c>
      <c r="F31" s="47" t="s">
        <v>138</v>
      </c>
      <c r="G31" s="217" t="s">
        <v>21</v>
      </c>
      <c r="H31" s="149">
        <v>1</v>
      </c>
      <c r="I31" s="217" t="s">
        <v>21</v>
      </c>
      <c r="J31" s="149">
        <v>1</v>
      </c>
      <c r="K31" s="217" t="s">
        <v>21</v>
      </c>
      <c r="L31" s="217" t="s">
        <v>21</v>
      </c>
      <c r="M31" s="217" t="s">
        <v>21</v>
      </c>
      <c r="N31" s="149">
        <v>2</v>
      </c>
      <c r="O31" s="149">
        <v>0</v>
      </c>
      <c r="P31" s="149">
        <v>0</v>
      </c>
      <c r="Q31" s="149">
        <v>3</v>
      </c>
      <c r="R31" s="149">
        <v>4</v>
      </c>
      <c r="S31" s="233">
        <v>3</v>
      </c>
    </row>
    <row r="32" spans="1:19" ht="9" customHeight="1">
      <c r="A32" s="228">
        <v>26</v>
      </c>
      <c r="B32" s="47" t="s">
        <v>61</v>
      </c>
      <c r="C32" s="48">
        <v>84</v>
      </c>
      <c r="D32" s="48">
        <v>1</v>
      </c>
      <c r="E32" s="47" t="s">
        <v>47</v>
      </c>
      <c r="F32" s="47" t="s">
        <v>141</v>
      </c>
      <c r="G32" s="218" t="s">
        <v>21</v>
      </c>
      <c r="H32" s="149">
        <v>2</v>
      </c>
      <c r="I32" s="218" t="s">
        <v>21</v>
      </c>
      <c r="J32" s="149">
        <v>1</v>
      </c>
      <c r="K32" s="149" t="s">
        <v>21</v>
      </c>
      <c r="L32" s="149">
        <v>1</v>
      </c>
      <c r="M32" s="217" t="s">
        <v>21</v>
      </c>
      <c r="N32" s="217" t="s">
        <v>21</v>
      </c>
      <c r="O32" s="149">
        <v>0</v>
      </c>
      <c r="P32" s="149">
        <v>0</v>
      </c>
      <c r="Q32" s="149">
        <v>3</v>
      </c>
      <c r="R32" s="149">
        <v>4</v>
      </c>
      <c r="S32" s="233">
        <v>3</v>
      </c>
    </row>
    <row r="33" spans="1:19" ht="9" customHeight="1">
      <c r="A33" s="228">
        <v>28</v>
      </c>
      <c r="B33" s="47" t="s">
        <v>75</v>
      </c>
      <c r="C33" s="48">
        <v>84</v>
      </c>
      <c r="D33" s="48">
        <v>1</v>
      </c>
      <c r="E33" s="47" t="s">
        <v>67</v>
      </c>
      <c r="F33" s="47" t="s">
        <v>147</v>
      </c>
      <c r="G33" s="218" t="s">
        <v>21</v>
      </c>
      <c r="H33" s="149">
        <v>1</v>
      </c>
      <c r="I33" s="218" t="s">
        <v>21</v>
      </c>
      <c r="J33" s="149">
        <v>1</v>
      </c>
      <c r="K33" s="149" t="s">
        <v>21</v>
      </c>
      <c r="L33" s="149" t="s">
        <v>21</v>
      </c>
      <c r="M33" s="217" t="s">
        <v>21</v>
      </c>
      <c r="N33" s="149">
        <v>4</v>
      </c>
      <c r="O33" s="149">
        <v>0</v>
      </c>
      <c r="P33" s="149">
        <v>0</v>
      </c>
      <c r="Q33" s="149">
        <v>3</v>
      </c>
      <c r="R33" s="149">
        <v>6</v>
      </c>
      <c r="S33" s="255">
        <v>3</v>
      </c>
    </row>
    <row r="34" spans="1:19" ht="9" customHeight="1">
      <c r="A34" s="228">
        <v>29</v>
      </c>
      <c r="B34" s="47" t="s">
        <v>101</v>
      </c>
      <c r="C34" s="48">
        <v>87</v>
      </c>
      <c r="D34" s="48">
        <v>2</v>
      </c>
      <c r="E34" s="47" t="s">
        <v>23</v>
      </c>
      <c r="F34" s="47" t="s">
        <v>211</v>
      </c>
      <c r="G34" s="217" t="s">
        <v>21</v>
      </c>
      <c r="H34" s="149">
        <v>1</v>
      </c>
      <c r="I34" s="217" t="s">
        <v>21</v>
      </c>
      <c r="J34" s="149">
        <v>1</v>
      </c>
      <c r="K34" s="217" t="s">
        <v>21</v>
      </c>
      <c r="L34" s="217" t="s">
        <v>21</v>
      </c>
      <c r="M34" s="217" t="s">
        <v>21</v>
      </c>
      <c r="N34" s="217" t="s">
        <v>21</v>
      </c>
      <c r="O34" s="149">
        <v>0</v>
      </c>
      <c r="P34" s="149">
        <v>0</v>
      </c>
      <c r="Q34" s="149">
        <v>2</v>
      </c>
      <c r="R34" s="149">
        <v>2</v>
      </c>
      <c r="S34" s="229"/>
    </row>
    <row r="35" spans="1:19" ht="9" customHeight="1">
      <c r="A35" s="228">
        <v>29</v>
      </c>
      <c r="B35" s="47" t="s">
        <v>95</v>
      </c>
      <c r="C35" s="48">
        <v>91</v>
      </c>
      <c r="D35" s="48">
        <v>2</v>
      </c>
      <c r="E35" s="47" t="s">
        <v>26</v>
      </c>
      <c r="F35" s="47" t="s">
        <v>138</v>
      </c>
      <c r="G35" s="217" t="s">
        <v>21</v>
      </c>
      <c r="H35" s="149">
        <v>1</v>
      </c>
      <c r="I35" s="217" t="s">
        <v>21</v>
      </c>
      <c r="J35" s="149">
        <v>1</v>
      </c>
      <c r="K35" s="149" t="s">
        <v>21</v>
      </c>
      <c r="L35" s="149" t="s">
        <v>21</v>
      </c>
      <c r="M35" s="217" t="s">
        <v>21</v>
      </c>
      <c r="N35" s="217" t="s">
        <v>21</v>
      </c>
      <c r="O35" s="149">
        <v>0</v>
      </c>
      <c r="P35" s="149">
        <v>0</v>
      </c>
      <c r="Q35" s="149">
        <v>2</v>
      </c>
      <c r="R35" s="149">
        <v>2</v>
      </c>
      <c r="S35" s="229"/>
    </row>
    <row r="36" spans="1:19" ht="9" customHeight="1">
      <c r="A36" s="228">
        <v>31</v>
      </c>
      <c r="B36" s="47" t="s">
        <v>97</v>
      </c>
      <c r="C36" s="48">
        <v>88</v>
      </c>
      <c r="D36" s="48" t="s">
        <v>80</v>
      </c>
      <c r="E36" s="47" t="s">
        <v>26</v>
      </c>
      <c r="F36" s="47" t="s">
        <v>138</v>
      </c>
      <c r="G36" s="217" t="s">
        <v>21</v>
      </c>
      <c r="H36" s="149">
        <v>3</v>
      </c>
      <c r="I36" s="217" t="s">
        <v>21</v>
      </c>
      <c r="J36" s="149">
        <v>1</v>
      </c>
      <c r="K36" s="217" t="s">
        <v>21</v>
      </c>
      <c r="L36" s="217" t="s">
        <v>21</v>
      </c>
      <c r="M36" s="217" t="s">
        <v>21</v>
      </c>
      <c r="N36" s="217" t="s">
        <v>21</v>
      </c>
      <c r="O36" s="149">
        <v>0</v>
      </c>
      <c r="P36" s="149">
        <v>0</v>
      </c>
      <c r="Q36" s="149">
        <v>2</v>
      </c>
      <c r="R36" s="149">
        <v>4</v>
      </c>
      <c r="S36" s="229"/>
    </row>
    <row r="37" spans="1:19" ht="9" customHeight="1">
      <c r="A37" s="228">
        <v>31</v>
      </c>
      <c r="B37" s="47" t="s">
        <v>76</v>
      </c>
      <c r="C37" s="48">
        <v>88</v>
      </c>
      <c r="D37" s="48">
        <v>1</v>
      </c>
      <c r="E37" s="47" t="s">
        <v>33</v>
      </c>
      <c r="F37" s="47" t="s">
        <v>154</v>
      </c>
      <c r="G37" s="217" t="s">
        <v>21</v>
      </c>
      <c r="H37" s="149">
        <v>2</v>
      </c>
      <c r="I37" s="217" t="s">
        <v>21</v>
      </c>
      <c r="J37" s="149">
        <v>2</v>
      </c>
      <c r="K37" s="217" t="s">
        <v>21</v>
      </c>
      <c r="L37" s="217" t="s">
        <v>21</v>
      </c>
      <c r="M37" s="217" t="s">
        <v>21</v>
      </c>
      <c r="N37" s="217" t="s">
        <v>21</v>
      </c>
      <c r="O37" s="149">
        <v>0</v>
      </c>
      <c r="P37" s="149">
        <v>0</v>
      </c>
      <c r="Q37" s="149">
        <v>2</v>
      </c>
      <c r="R37" s="149">
        <v>4</v>
      </c>
      <c r="S37" s="229"/>
    </row>
    <row r="38" spans="1:19" ht="9" customHeight="1">
      <c r="A38" s="228">
        <v>33</v>
      </c>
      <c r="B38" s="47" t="s">
        <v>107</v>
      </c>
      <c r="C38" s="48">
        <v>86</v>
      </c>
      <c r="D38" s="48">
        <v>2</v>
      </c>
      <c r="E38" s="47" t="s">
        <v>47</v>
      </c>
      <c r="F38" s="47" t="s">
        <v>141</v>
      </c>
      <c r="G38" s="217" t="s">
        <v>21</v>
      </c>
      <c r="H38" s="217" t="s">
        <v>21</v>
      </c>
      <c r="I38" s="217" t="s">
        <v>21</v>
      </c>
      <c r="J38" s="217">
        <v>1</v>
      </c>
      <c r="K38" s="217" t="s">
        <v>21</v>
      </c>
      <c r="L38" s="217" t="s">
        <v>21</v>
      </c>
      <c r="M38" s="217" t="s">
        <v>21</v>
      </c>
      <c r="N38" s="217" t="s">
        <v>21</v>
      </c>
      <c r="O38" s="149">
        <v>0</v>
      </c>
      <c r="P38" s="149">
        <v>0</v>
      </c>
      <c r="Q38" s="149">
        <v>1</v>
      </c>
      <c r="R38" s="149">
        <v>1</v>
      </c>
      <c r="S38" s="229"/>
    </row>
    <row r="39" spans="1:19" ht="9" customHeight="1">
      <c r="A39" s="228">
        <v>34</v>
      </c>
      <c r="B39" s="47" t="s">
        <v>106</v>
      </c>
      <c r="C39" s="48">
        <v>89</v>
      </c>
      <c r="D39" s="48" t="s">
        <v>80</v>
      </c>
      <c r="E39" s="47" t="s">
        <v>23</v>
      </c>
      <c r="F39" s="47" t="s">
        <v>211</v>
      </c>
      <c r="G39" s="217" t="s">
        <v>21</v>
      </c>
      <c r="H39" s="217" t="s">
        <v>21</v>
      </c>
      <c r="I39" s="217" t="s">
        <v>21</v>
      </c>
      <c r="J39" s="149">
        <v>2</v>
      </c>
      <c r="K39" s="217" t="s">
        <v>21</v>
      </c>
      <c r="L39" s="217" t="s">
        <v>21</v>
      </c>
      <c r="M39" s="217" t="s">
        <v>21</v>
      </c>
      <c r="N39" s="217" t="s">
        <v>21</v>
      </c>
      <c r="O39" s="149">
        <v>0</v>
      </c>
      <c r="P39" s="149">
        <v>0</v>
      </c>
      <c r="Q39" s="149">
        <v>1</v>
      </c>
      <c r="R39" s="149">
        <v>2</v>
      </c>
      <c r="S39" s="229"/>
    </row>
    <row r="40" spans="1:19" ht="9" customHeight="1">
      <c r="A40" s="228">
        <v>34</v>
      </c>
      <c r="B40" s="47" t="s">
        <v>94</v>
      </c>
      <c r="C40" s="48">
        <v>91</v>
      </c>
      <c r="D40" s="48">
        <v>3</v>
      </c>
      <c r="E40" s="47" t="s">
        <v>26</v>
      </c>
      <c r="F40" s="47" t="s">
        <v>138</v>
      </c>
      <c r="G40" s="149" t="s">
        <v>21</v>
      </c>
      <c r="H40" s="149" t="s">
        <v>21</v>
      </c>
      <c r="I40" s="217" t="s">
        <v>21</v>
      </c>
      <c r="J40" s="149">
        <v>2</v>
      </c>
      <c r="K40" s="149" t="s">
        <v>21</v>
      </c>
      <c r="L40" s="149" t="s">
        <v>21</v>
      </c>
      <c r="M40" s="217" t="s">
        <v>21</v>
      </c>
      <c r="N40" s="217" t="s">
        <v>21</v>
      </c>
      <c r="O40" s="149">
        <v>0</v>
      </c>
      <c r="P40" s="149">
        <v>0</v>
      </c>
      <c r="Q40" s="149">
        <v>1</v>
      </c>
      <c r="R40" s="149">
        <v>2</v>
      </c>
      <c r="S40" s="229"/>
    </row>
    <row r="41" spans="1:19" ht="9" customHeight="1">
      <c r="A41" s="228">
        <v>34</v>
      </c>
      <c r="B41" s="47" t="s">
        <v>216</v>
      </c>
      <c r="C41" s="48">
        <v>84</v>
      </c>
      <c r="D41" s="48">
        <v>3</v>
      </c>
      <c r="E41" s="47" t="s">
        <v>26</v>
      </c>
      <c r="F41" s="47" t="s">
        <v>138</v>
      </c>
      <c r="G41" s="149" t="s">
        <v>21</v>
      </c>
      <c r="H41" s="149" t="s">
        <v>21</v>
      </c>
      <c r="I41" s="149" t="s">
        <v>21</v>
      </c>
      <c r="J41" s="149">
        <v>2</v>
      </c>
      <c r="K41" s="149" t="s">
        <v>21</v>
      </c>
      <c r="L41" s="149" t="s">
        <v>21</v>
      </c>
      <c r="M41" s="217" t="s">
        <v>21</v>
      </c>
      <c r="N41" s="217" t="s">
        <v>21</v>
      </c>
      <c r="O41" s="149">
        <v>0</v>
      </c>
      <c r="P41" s="149">
        <v>0</v>
      </c>
      <c r="Q41" s="149">
        <v>1</v>
      </c>
      <c r="R41" s="149">
        <v>2</v>
      </c>
      <c r="S41" s="229"/>
    </row>
    <row r="42" spans="1:19" ht="9" customHeight="1" thickBot="1">
      <c r="A42" s="230">
        <v>37</v>
      </c>
      <c r="B42" s="25" t="s">
        <v>85</v>
      </c>
      <c r="C42" s="26">
        <v>92</v>
      </c>
      <c r="D42" s="26">
        <v>2</v>
      </c>
      <c r="E42" s="25" t="s">
        <v>26</v>
      </c>
      <c r="F42" s="25" t="s">
        <v>138</v>
      </c>
      <c r="G42" s="195" t="s">
        <v>21</v>
      </c>
      <c r="H42" s="195" t="s">
        <v>21</v>
      </c>
      <c r="I42" s="195" t="s">
        <v>21</v>
      </c>
      <c r="J42" s="231" t="s">
        <v>21</v>
      </c>
      <c r="K42" s="231" t="s">
        <v>21</v>
      </c>
      <c r="L42" s="231" t="s">
        <v>21</v>
      </c>
      <c r="M42" s="163" t="s">
        <v>21</v>
      </c>
      <c r="N42" s="163" t="s">
        <v>21</v>
      </c>
      <c r="O42" s="231">
        <v>0</v>
      </c>
      <c r="P42" s="231">
        <v>0</v>
      </c>
      <c r="Q42" s="231">
        <v>0</v>
      </c>
      <c r="R42" s="231">
        <v>0</v>
      </c>
      <c r="S42" s="232"/>
    </row>
    <row r="43" spans="1:18" ht="9" customHeight="1">
      <c r="A43" s="219"/>
      <c r="B43" s="153"/>
      <c r="C43" s="154"/>
      <c r="D43" s="154"/>
      <c r="E43" s="153"/>
      <c r="F43" s="153"/>
      <c r="G43" s="220"/>
      <c r="H43" s="220"/>
      <c r="I43" s="220"/>
      <c r="J43" s="219"/>
      <c r="K43" s="219"/>
      <c r="L43" s="219"/>
      <c r="M43" s="221"/>
      <c r="N43" s="221"/>
      <c r="O43" s="219"/>
      <c r="P43" s="219"/>
      <c r="Q43" s="219"/>
      <c r="R43" s="219"/>
    </row>
    <row r="44" spans="1:18" ht="9" customHeight="1">
      <c r="A44" s="90" t="s">
        <v>108</v>
      </c>
      <c r="B44" s="153"/>
      <c r="C44" s="154"/>
      <c r="D44" s="154"/>
      <c r="E44" s="153"/>
      <c r="F44" s="153"/>
      <c r="G44" s="220"/>
      <c r="H44" s="220"/>
      <c r="I44" s="220"/>
      <c r="J44" s="219"/>
      <c r="K44" s="219"/>
      <c r="L44" s="219"/>
      <c r="M44" s="221"/>
      <c r="N44" s="221"/>
      <c r="O44" s="219"/>
      <c r="P44" s="219"/>
      <c r="Q44" s="219"/>
      <c r="R44" s="219"/>
    </row>
    <row r="45" spans="1:18" ht="9" customHeight="1">
      <c r="A45" s="90" t="s">
        <v>109</v>
      </c>
      <c r="B45" s="153"/>
      <c r="C45" s="154"/>
      <c r="D45" s="154"/>
      <c r="E45" s="153"/>
      <c r="F45" s="153"/>
      <c r="G45" s="220"/>
      <c r="H45" s="220"/>
      <c r="I45" s="220"/>
      <c r="J45" s="219"/>
      <c r="K45" s="219"/>
      <c r="L45" s="219"/>
      <c r="M45" s="221"/>
      <c r="N45" s="221"/>
      <c r="O45" s="219"/>
      <c r="P45" s="219"/>
      <c r="Q45" s="219"/>
      <c r="R45" s="219"/>
    </row>
    <row r="47" spans="1:2" ht="9.75" customHeight="1">
      <c r="A47" s="90" t="s">
        <v>0</v>
      </c>
      <c r="B47" s="90"/>
    </row>
    <row r="48" spans="1:2" ht="9.75" customHeight="1">
      <c r="A48" s="46" t="s">
        <v>1</v>
      </c>
      <c r="B48" s="211"/>
    </row>
    <row r="49" spans="1:2" ht="9.75" customHeight="1">
      <c r="A49" s="46" t="s">
        <v>2</v>
      </c>
      <c r="B49" s="211"/>
    </row>
    <row r="50" spans="1:2" ht="9.75" customHeight="1" thickBot="1">
      <c r="A50" s="46" t="s">
        <v>217</v>
      </c>
      <c r="B50" s="213"/>
    </row>
    <row r="51" spans="1:19" ht="9" customHeight="1" thickBot="1">
      <c r="A51" s="6" t="s">
        <v>121</v>
      </c>
      <c r="B51" s="7" t="s">
        <v>4</v>
      </c>
      <c r="C51" s="7" t="s">
        <v>5</v>
      </c>
      <c r="D51" s="7" t="s">
        <v>200</v>
      </c>
      <c r="E51" s="7" t="s">
        <v>7</v>
      </c>
      <c r="F51" s="7" t="s">
        <v>123</v>
      </c>
      <c r="G51" s="214" t="s">
        <v>201</v>
      </c>
      <c r="H51" s="215" t="s">
        <v>202</v>
      </c>
      <c r="I51" s="214" t="s">
        <v>203</v>
      </c>
      <c r="J51" s="215" t="s">
        <v>204</v>
      </c>
      <c r="K51" s="214" t="s">
        <v>205</v>
      </c>
      <c r="L51" s="215" t="s">
        <v>206</v>
      </c>
      <c r="M51" s="214" t="s">
        <v>207</v>
      </c>
      <c r="N51" s="215" t="s">
        <v>208</v>
      </c>
      <c r="O51" s="316" t="s">
        <v>209</v>
      </c>
      <c r="P51" s="317"/>
      <c r="Q51" s="222" t="s">
        <v>210</v>
      </c>
      <c r="R51" s="223"/>
      <c r="S51" s="224" t="s">
        <v>218</v>
      </c>
    </row>
    <row r="52" spans="1:19" ht="9" customHeight="1">
      <c r="A52" s="241">
        <v>1</v>
      </c>
      <c r="B52" s="242" t="s">
        <v>14</v>
      </c>
      <c r="C52" s="243">
        <v>87</v>
      </c>
      <c r="D52" s="243" t="s">
        <v>15</v>
      </c>
      <c r="E52" s="242" t="s">
        <v>16</v>
      </c>
      <c r="F52" s="242" t="s">
        <v>128</v>
      </c>
      <c r="G52" s="243">
        <v>1</v>
      </c>
      <c r="H52" s="243">
        <v>1</v>
      </c>
      <c r="I52" s="243">
        <v>1</v>
      </c>
      <c r="J52" s="243">
        <v>1</v>
      </c>
      <c r="K52" s="243">
        <v>1</v>
      </c>
      <c r="L52" s="243">
        <v>1</v>
      </c>
      <c r="M52" s="243">
        <v>1</v>
      </c>
      <c r="N52" s="243">
        <v>1</v>
      </c>
      <c r="O52" s="243">
        <v>4</v>
      </c>
      <c r="P52" s="243">
        <v>4</v>
      </c>
      <c r="Q52" s="243">
        <v>4</v>
      </c>
      <c r="R52" s="243">
        <v>4</v>
      </c>
      <c r="S52" s="227"/>
    </row>
    <row r="53" spans="1:19" ht="9" customHeight="1">
      <c r="A53" s="235">
        <v>2</v>
      </c>
      <c r="B53" s="236" t="s">
        <v>35</v>
      </c>
      <c r="C53" s="237">
        <v>81</v>
      </c>
      <c r="D53" s="237" t="s">
        <v>15</v>
      </c>
      <c r="E53" s="236" t="s">
        <v>33</v>
      </c>
      <c r="F53" s="236" t="s">
        <v>154</v>
      </c>
      <c r="G53" s="237">
        <v>2</v>
      </c>
      <c r="H53" s="237">
        <v>1</v>
      </c>
      <c r="I53" s="237">
        <v>1</v>
      </c>
      <c r="J53" s="237">
        <v>1</v>
      </c>
      <c r="K53" s="237">
        <v>1</v>
      </c>
      <c r="L53" s="237">
        <v>1</v>
      </c>
      <c r="M53" s="237">
        <v>1</v>
      </c>
      <c r="N53" s="237">
        <v>1</v>
      </c>
      <c r="O53" s="237">
        <v>4</v>
      </c>
      <c r="P53" s="237">
        <v>5</v>
      </c>
      <c r="Q53" s="237">
        <v>4</v>
      </c>
      <c r="R53" s="237">
        <v>4</v>
      </c>
      <c r="S53" s="233" t="s">
        <v>219</v>
      </c>
    </row>
    <row r="54" spans="1:19" ht="9" customHeight="1">
      <c r="A54" s="235">
        <v>3</v>
      </c>
      <c r="B54" s="236" t="s">
        <v>24</v>
      </c>
      <c r="C54" s="237">
        <v>86</v>
      </c>
      <c r="D54" s="237" t="s">
        <v>17</v>
      </c>
      <c r="E54" s="236" t="s">
        <v>23</v>
      </c>
      <c r="F54" s="236" t="s">
        <v>211</v>
      </c>
      <c r="G54" s="237">
        <v>2</v>
      </c>
      <c r="H54" s="237">
        <v>2</v>
      </c>
      <c r="I54" s="237">
        <v>1</v>
      </c>
      <c r="J54" s="237">
        <v>1</v>
      </c>
      <c r="K54" s="237">
        <v>1</v>
      </c>
      <c r="L54" s="237">
        <v>1</v>
      </c>
      <c r="M54" s="237">
        <v>1</v>
      </c>
      <c r="N54" s="237">
        <v>1</v>
      </c>
      <c r="O54" s="237">
        <v>4</v>
      </c>
      <c r="P54" s="237">
        <v>5</v>
      </c>
      <c r="Q54" s="237">
        <v>4</v>
      </c>
      <c r="R54" s="237">
        <v>5</v>
      </c>
      <c r="S54" s="233" t="s">
        <v>220</v>
      </c>
    </row>
    <row r="55" spans="1:19" ht="9" customHeight="1">
      <c r="A55" s="235">
        <v>4</v>
      </c>
      <c r="B55" s="236" t="s">
        <v>48</v>
      </c>
      <c r="C55" s="237">
        <v>80</v>
      </c>
      <c r="D55" s="237" t="s">
        <v>17</v>
      </c>
      <c r="E55" s="236" t="s">
        <v>19</v>
      </c>
      <c r="F55" s="236" t="s">
        <v>128</v>
      </c>
      <c r="G55" s="237" t="s">
        <v>21</v>
      </c>
      <c r="H55" s="237">
        <v>1</v>
      </c>
      <c r="I55" s="237">
        <v>1</v>
      </c>
      <c r="J55" s="237">
        <v>1</v>
      </c>
      <c r="K55" s="237">
        <v>1</v>
      </c>
      <c r="L55" s="237">
        <v>1</v>
      </c>
      <c r="M55" s="237">
        <v>1</v>
      </c>
      <c r="N55" s="237">
        <v>1</v>
      </c>
      <c r="O55" s="237">
        <v>3</v>
      </c>
      <c r="P55" s="237">
        <v>3</v>
      </c>
      <c r="Q55" s="237">
        <v>4</v>
      </c>
      <c r="R55" s="237">
        <v>4</v>
      </c>
      <c r="S55" s="233" t="s">
        <v>221</v>
      </c>
    </row>
    <row r="56" spans="1:19" ht="9" customHeight="1">
      <c r="A56" s="235">
        <v>5</v>
      </c>
      <c r="B56" s="236" t="s">
        <v>66</v>
      </c>
      <c r="C56" s="237">
        <v>84</v>
      </c>
      <c r="D56" s="237" t="s">
        <v>17</v>
      </c>
      <c r="E56" s="236" t="s">
        <v>67</v>
      </c>
      <c r="F56" s="236" t="s">
        <v>147</v>
      </c>
      <c r="G56" s="237">
        <v>2</v>
      </c>
      <c r="H56" s="237">
        <v>1</v>
      </c>
      <c r="I56" s="237">
        <v>2</v>
      </c>
      <c r="J56" s="237">
        <v>1</v>
      </c>
      <c r="K56" s="237">
        <v>1</v>
      </c>
      <c r="L56" s="237">
        <v>1</v>
      </c>
      <c r="M56" s="237" t="s">
        <v>21</v>
      </c>
      <c r="N56" s="237">
        <v>1</v>
      </c>
      <c r="O56" s="237">
        <v>3</v>
      </c>
      <c r="P56" s="237">
        <v>5</v>
      </c>
      <c r="Q56" s="237">
        <v>4</v>
      </c>
      <c r="R56" s="237">
        <v>4</v>
      </c>
      <c r="S56" s="233" t="s">
        <v>222</v>
      </c>
    </row>
    <row r="57" spans="1:19" ht="9" customHeight="1">
      <c r="A57" s="235">
        <v>6</v>
      </c>
      <c r="B57" s="236" t="s">
        <v>22</v>
      </c>
      <c r="C57" s="237">
        <v>85</v>
      </c>
      <c r="D57" s="237" t="s">
        <v>17</v>
      </c>
      <c r="E57" s="236" t="s">
        <v>23</v>
      </c>
      <c r="F57" s="236" t="s">
        <v>211</v>
      </c>
      <c r="G57" s="237" t="s">
        <v>21</v>
      </c>
      <c r="H57" s="237">
        <v>1</v>
      </c>
      <c r="I57" s="237">
        <v>1</v>
      </c>
      <c r="J57" s="237">
        <v>1</v>
      </c>
      <c r="K57" s="237">
        <v>1</v>
      </c>
      <c r="L57" s="237">
        <v>1</v>
      </c>
      <c r="M57" s="237" t="s">
        <v>21</v>
      </c>
      <c r="N57" s="237">
        <v>1</v>
      </c>
      <c r="O57" s="237">
        <v>2</v>
      </c>
      <c r="P57" s="237">
        <v>2</v>
      </c>
      <c r="Q57" s="237">
        <v>4</v>
      </c>
      <c r="R57" s="237">
        <v>4</v>
      </c>
      <c r="S57" s="233" t="s">
        <v>223</v>
      </c>
    </row>
    <row r="58" spans="1:19" ht="9" customHeight="1" thickBot="1">
      <c r="A58" s="244">
        <v>6</v>
      </c>
      <c r="B58" s="245" t="s">
        <v>28</v>
      </c>
      <c r="C58" s="246">
        <v>86</v>
      </c>
      <c r="D58" s="246" t="s">
        <v>17</v>
      </c>
      <c r="E58" s="245" t="s">
        <v>19</v>
      </c>
      <c r="F58" s="245" t="s">
        <v>128</v>
      </c>
      <c r="G58" s="246" t="s">
        <v>21</v>
      </c>
      <c r="H58" s="246">
        <v>1</v>
      </c>
      <c r="I58" s="246">
        <v>1</v>
      </c>
      <c r="J58" s="246">
        <v>1</v>
      </c>
      <c r="K58" s="246">
        <v>1</v>
      </c>
      <c r="L58" s="246">
        <v>1</v>
      </c>
      <c r="M58" s="246" t="s">
        <v>21</v>
      </c>
      <c r="N58" s="246">
        <v>1</v>
      </c>
      <c r="O58" s="246">
        <v>2</v>
      </c>
      <c r="P58" s="246">
        <v>2</v>
      </c>
      <c r="Q58" s="246">
        <v>4</v>
      </c>
      <c r="R58" s="246">
        <v>4</v>
      </c>
      <c r="S58" s="229"/>
    </row>
    <row r="59" spans="1:19" ht="9" customHeight="1">
      <c r="A59" s="247">
        <v>8</v>
      </c>
      <c r="B59" s="248" t="s">
        <v>18</v>
      </c>
      <c r="C59" s="249">
        <v>85</v>
      </c>
      <c r="D59" s="249" t="s">
        <v>17</v>
      </c>
      <c r="E59" s="248" t="s">
        <v>19</v>
      </c>
      <c r="F59" s="248" t="s">
        <v>128</v>
      </c>
      <c r="G59" s="249" t="s">
        <v>21</v>
      </c>
      <c r="H59" s="249" t="s">
        <v>21</v>
      </c>
      <c r="I59" s="249">
        <v>1</v>
      </c>
      <c r="J59" s="249">
        <v>1</v>
      </c>
      <c r="K59" s="249">
        <v>1</v>
      </c>
      <c r="L59" s="249">
        <v>1</v>
      </c>
      <c r="M59" s="249" t="s">
        <v>21</v>
      </c>
      <c r="N59" s="249">
        <v>1</v>
      </c>
      <c r="O59" s="249">
        <v>2</v>
      </c>
      <c r="P59" s="249">
        <v>2</v>
      </c>
      <c r="Q59" s="249">
        <v>3</v>
      </c>
      <c r="R59" s="249">
        <v>3</v>
      </c>
      <c r="S59" s="254" t="s">
        <v>17</v>
      </c>
    </row>
    <row r="60" spans="1:19" ht="9" customHeight="1">
      <c r="A60" s="250">
        <v>9</v>
      </c>
      <c r="B60" s="236" t="s">
        <v>41</v>
      </c>
      <c r="C60" s="237">
        <v>87</v>
      </c>
      <c r="D60" s="237" t="s">
        <v>17</v>
      </c>
      <c r="E60" s="236" t="s">
        <v>37</v>
      </c>
      <c r="F60" s="236" t="s">
        <v>147</v>
      </c>
      <c r="G60" s="237" t="s">
        <v>21</v>
      </c>
      <c r="H60" s="237">
        <v>2</v>
      </c>
      <c r="I60" s="237">
        <v>2</v>
      </c>
      <c r="J60" s="237">
        <v>1</v>
      </c>
      <c r="K60" s="237">
        <v>1</v>
      </c>
      <c r="L60" s="237">
        <v>1</v>
      </c>
      <c r="M60" s="237" t="s">
        <v>21</v>
      </c>
      <c r="N60" s="237">
        <v>1</v>
      </c>
      <c r="O60" s="237">
        <v>2</v>
      </c>
      <c r="P60" s="237">
        <v>3</v>
      </c>
      <c r="Q60" s="237">
        <v>4</v>
      </c>
      <c r="R60" s="237">
        <v>5</v>
      </c>
      <c r="S60" s="255" t="s">
        <v>17</v>
      </c>
    </row>
    <row r="61" spans="1:19" ht="9" customHeight="1">
      <c r="A61" s="250">
        <v>10</v>
      </c>
      <c r="B61" s="236" t="s">
        <v>25</v>
      </c>
      <c r="C61" s="237">
        <v>86</v>
      </c>
      <c r="D61" s="237" t="s">
        <v>17</v>
      </c>
      <c r="E61" s="236" t="s">
        <v>26</v>
      </c>
      <c r="F61" s="236" t="s">
        <v>138</v>
      </c>
      <c r="G61" s="237" t="s">
        <v>21</v>
      </c>
      <c r="H61" s="237">
        <v>1</v>
      </c>
      <c r="I61" s="237">
        <v>1</v>
      </c>
      <c r="J61" s="237">
        <v>1</v>
      </c>
      <c r="K61" s="237">
        <v>2</v>
      </c>
      <c r="L61" s="237">
        <v>1</v>
      </c>
      <c r="M61" s="237" t="s">
        <v>21</v>
      </c>
      <c r="N61" s="237">
        <v>1</v>
      </c>
      <c r="O61" s="237">
        <v>2</v>
      </c>
      <c r="P61" s="237">
        <v>3</v>
      </c>
      <c r="Q61" s="237">
        <v>4</v>
      </c>
      <c r="R61" s="237">
        <v>4</v>
      </c>
      <c r="S61" s="233">
        <v>1</v>
      </c>
    </row>
    <row r="62" spans="1:19" ht="9" customHeight="1">
      <c r="A62" s="250">
        <v>10</v>
      </c>
      <c r="B62" s="236" t="s">
        <v>89</v>
      </c>
      <c r="C62" s="237">
        <v>86</v>
      </c>
      <c r="D62" s="237" t="s">
        <v>17</v>
      </c>
      <c r="E62" s="236" t="s">
        <v>69</v>
      </c>
      <c r="F62" s="236" t="s">
        <v>125</v>
      </c>
      <c r="G62" s="237" t="s">
        <v>21</v>
      </c>
      <c r="H62" s="237">
        <v>1</v>
      </c>
      <c r="I62" s="237">
        <v>2</v>
      </c>
      <c r="J62" s="237">
        <v>1</v>
      </c>
      <c r="K62" s="237">
        <v>1</v>
      </c>
      <c r="L62" s="237">
        <v>1</v>
      </c>
      <c r="M62" s="237" t="s">
        <v>21</v>
      </c>
      <c r="N62" s="237">
        <v>1</v>
      </c>
      <c r="O62" s="237">
        <v>2</v>
      </c>
      <c r="P62" s="237">
        <v>3</v>
      </c>
      <c r="Q62" s="237">
        <v>4</v>
      </c>
      <c r="R62" s="237">
        <v>4</v>
      </c>
      <c r="S62" s="233">
        <v>1</v>
      </c>
    </row>
    <row r="63" spans="1:19" ht="9" customHeight="1">
      <c r="A63" s="250">
        <v>10</v>
      </c>
      <c r="B63" s="236" t="s">
        <v>43</v>
      </c>
      <c r="C63" s="237">
        <v>86</v>
      </c>
      <c r="D63" s="237" t="s">
        <v>17</v>
      </c>
      <c r="E63" s="236" t="s">
        <v>23</v>
      </c>
      <c r="F63" s="236" t="s">
        <v>211</v>
      </c>
      <c r="G63" s="237" t="s">
        <v>21</v>
      </c>
      <c r="H63" s="237">
        <v>1</v>
      </c>
      <c r="I63" s="237">
        <v>2</v>
      </c>
      <c r="J63" s="237">
        <v>1</v>
      </c>
      <c r="K63" s="237">
        <v>1</v>
      </c>
      <c r="L63" s="237">
        <v>1</v>
      </c>
      <c r="M63" s="237" t="s">
        <v>21</v>
      </c>
      <c r="N63" s="237">
        <v>1</v>
      </c>
      <c r="O63" s="237">
        <v>2</v>
      </c>
      <c r="P63" s="237">
        <v>3</v>
      </c>
      <c r="Q63" s="237">
        <v>4</v>
      </c>
      <c r="R63" s="237">
        <v>4</v>
      </c>
      <c r="S63" s="233">
        <v>1</v>
      </c>
    </row>
    <row r="64" spans="1:19" ht="9" customHeight="1">
      <c r="A64" s="250">
        <v>13</v>
      </c>
      <c r="B64" s="236" t="s">
        <v>44</v>
      </c>
      <c r="C64" s="237">
        <v>86</v>
      </c>
      <c r="D64" s="256" t="s">
        <v>17</v>
      </c>
      <c r="E64" s="238" t="s">
        <v>19</v>
      </c>
      <c r="F64" s="238" t="s">
        <v>128</v>
      </c>
      <c r="G64" s="237" t="s">
        <v>21</v>
      </c>
      <c r="H64" s="237">
        <v>1</v>
      </c>
      <c r="I64" s="237" t="s">
        <v>21</v>
      </c>
      <c r="J64" s="237">
        <v>2</v>
      </c>
      <c r="K64" s="237">
        <v>1</v>
      </c>
      <c r="L64" s="237">
        <v>1</v>
      </c>
      <c r="M64" s="237" t="s">
        <v>21</v>
      </c>
      <c r="N64" s="237">
        <v>1</v>
      </c>
      <c r="O64" s="237">
        <v>1</v>
      </c>
      <c r="P64" s="237">
        <v>1</v>
      </c>
      <c r="Q64" s="237">
        <v>4</v>
      </c>
      <c r="R64" s="237">
        <v>5</v>
      </c>
      <c r="S64" s="233">
        <v>1</v>
      </c>
    </row>
    <row r="65" spans="1:19" ht="9" customHeight="1">
      <c r="A65" s="250">
        <v>14</v>
      </c>
      <c r="B65" s="236" t="s">
        <v>72</v>
      </c>
      <c r="C65" s="237">
        <v>89</v>
      </c>
      <c r="D65" s="237">
        <v>1</v>
      </c>
      <c r="E65" s="236" t="s">
        <v>143</v>
      </c>
      <c r="F65" s="236" t="s">
        <v>144</v>
      </c>
      <c r="G65" s="237" t="s">
        <v>21</v>
      </c>
      <c r="H65" s="237">
        <v>3</v>
      </c>
      <c r="I65" s="237" t="s">
        <v>21</v>
      </c>
      <c r="J65" s="237">
        <v>1</v>
      </c>
      <c r="K65" s="237">
        <v>1</v>
      </c>
      <c r="L65" s="237">
        <v>1</v>
      </c>
      <c r="M65" s="237" t="s">
        <v>21</v>
      </c>
      <c r="N65" s="237">
        <v>1</v>
      </c>
      <c r="O65" s="237">
        <v>1</v>
      </c>
      <c r="P65" s="237">
        <v>1</v>
      </c>
      <c r="Q65" s="237">
        <v>4</v>
      </c>
      <c r="R65" s="237">
        <v>6</v>
      </c>
      <c r="S65" s="233">
        <v>1</v>
      </c>
    </row>
    <row r="66" spans="1:19" ht="9" customHeight="1">
      <c r="A66" s="250">
        <v>15</v>
      </c>
      <c r="B66" s="236" t="s">
        <v>62</v>
      </c>
      <c r="C66" s="237">
        <v>83</v>
      </c>
      <c r="D66" s="237">
        <v>1</v>
      </c>
      <c r="E66" s="236" t="s">
        <v>23</v>
      </c>
      <c r="F66" s="236" t="s">
        <v>211</v>
      </c>
      <c r="G66" s="237" t="s">
        <v>21</v>
      </c>
      <c r="H66" s="237">
        <v>2</v>
      </c>
      <c r="I66" s="237">
        <v>1</v>
      </c>
      <c r="J66" s="237">
        <v>1</v>
      </c>
      <c r="K66" s="237" t="s">
        <v>21</v>
      </c>
      <c r="L66" s="237">
        <v>2</v>
      </c>
      <c r="M66" s="237" t="s">
        <v>21</v>
      </c>
      <c r="N66" s="237">
        <v>4</v>
      </c>
      <c r="O66" s="237">
        <v>1</v>
      </c>
      <c r="P66" s="237">
        <v>1</v>
      </c>
      <c r="Q66" s="237">
        <v>4</v>
      </c>
      <c r="R66" s="237">
        <v>9</v>
      </c>
      <c r="S66" s="233">
        <v>1</v>
      </c>
    </row>
    <row r="67" spans="1:19" ht="9" customHeight="1">
      <c r="A67" s="250">
        <v>16</v>
      </c>
      <c r="B67" s="236" t="s">
        <v>64</v>
      </c>
      <c r="C67" s="237">
        <v>84</v>
      </c>
      <c r="D67" s="237">
        <v>1</v>
      </c>
      <c r="E67" s="236" t="s">
        <v>33</v>
      </c>
      <c r="F67" s="236" t="s">
        <v>154</v>
      </c>
      <c r="G67" s="237" t="s">
        <v>21</v>
      </c>
      <c r="H67" s="237" t="s">
        <v>21</v>
      </c>
      <c r="I67" s="237">
        <v>1</v>
      </c>
      <c r="J67" s="237">
        <v>1</v>
      </c>
      <c r="K67" s="237" t="s">
        <v>21</v>
      </c>
      <c r="L67" s="237">
        <v>1</v>
      </c>
      <c r="M67" s="237" t="s">
        <v>21</v>
      </c>
      <c r="N67" s="237">
        <v>3</v>
      </c>
      <c r="O67" s="237">
        <v>1</v>
      </c>
      <c r="P67" s="237">
        <v>1</v>
      </c>
      <c r="Q67" s="237">
        <v>3</v>
      </c>
      <c r="R67" s="237">
        <v>5</v>
      </c>
      <c r="S67" s="233">
        <v>1</v>
      </c>
    </row>
    <row r="68" spans="1:19" ht="9" customHeight="1">
      <c r="A68" s="250">
        <v>17</v>
      </c>
      <c r="B68" s="236" t="s">
        <v>68</v>
      </c>
      <c r="C68" s="237">
        <v>88</v>
      </c>
      <c r="D68" s="237">
        <v>1</v>
      </c>
      <c r="E68" s="236" t="s">
        <v>69</v>
      </c>
      <c r="F68" s="236" t="s">
        <v>125</v>
      </c>
      <c r="G68" s="237" t="s">
        <v>21</v>
      </c>
      <c r="H68" s="237">
        <v>1</v>
      </c>
      <c r="I68" s="237">
        <v>2</v>
      </c>
      <c r="J68" s="237">
        <v>1</v>
      </c>
      <c r="K68" s="237" t="s">
        <v>21</v>
      </c>
      <c r="L68" s="237">
        <v>1</v>
      </c>
      <c r="M68" s="237" t="s">
        <v>21</v>
      </c>
      <c r="N68" s="237" t="s">
        <v>21</v>
      </c>
      <c r="O68" s="237">
        <v>1</v>
      </c>
      <c r="P68" s="237">
        <v>2</v>
      </c>
      <c r="Q68" s="237">
        <v>3</v>
      </c>
      <c r="R68" s="237">
        <v>3</v>
      </c>
      <c r="S68" s="233">
        <v>1</v>
      </c>
    </row>
    <row r="69" spans="1:19" ht="9" customHeight="1">
      <c r="A69" s="250">
        <v>18</v>
      </c>
      <c r="B69" s="236" t="s">
        <v>45</v>
      </c>
      <c r="C69" s="237">
        <v>85</v>
      </c>
      <c r="D69" s="237" t="s">
        <v>17</v>
      </c>
      <c r="E69" s="236" t="s">
        <v>23</v>
      </c>
      <c r="F69" s="236" t="s">
        <v>211</v>
      </c>
      <c r="G69" s="237" t="s">
        <v>21</v>
      </c>
      <c r="H69" s="237">
        <v>1</v>
      </c>
      <c r="I69" s="237" t="s">
        <v>21</v>
      </c>
      <c r="J69" s="237">
        <v>1</v>
      </c>
      <c r="K69" s="237" t="s">
        <v>21</v>
      </c>
      <c r="L69" s="237">
        <v>1</v>
      </c>
      <c r="M69" s="237" t="s">
        <v>21</v>
      </c>
      <c r="N69" s="237">
        <v>1</v>
      </c>
      <c r="O69" s="237">
        <v>0</v>
      </c>
      <c r="P69" s="237">
        <v>0</v>
      </c>
      <c r="Q69" s="237">
        <v>4</v>
      </c>
      <c r="R69" s="237">
        <v>4</v>
      </c>
      <c r="S69" s="233">
        <v>1</v>
      </c>
    </row>
    <row r="70" spans="1:19" ht="9" customHeight="1">
      <c r="A70" s="250">
        <v>19</v>
      </c>
      <c r="B70" s="236" t="s">
        <v>49</v>
      </c>
      <c r="C70" s="237">
        <v>80</v>
      </c>
      <c r="D70" s="237" t="s">
        <v>17</v>
      </c>
      <c r="E70" s="236" t="s">
        <v>47</v>
      </c>
      <c r="F70" s="236" t="s">
        <v>141</v>
      </c>
      <c r="G70" s="237" t="s">
        <v>21</v>
      </c>
      <c r="H70" s="237">
        <v>1</v>
      </c>
      <c r="I70" s="237" t="s">
        <v>21</v>
      </c>
      <c r="J70" s="237">
        <v>1</v>
      </c>
      <c r="K70" s="237" t="s">
        <v>21</v>
      </c>
      <c r="L70" s="237">
        <v>1</v>
      </c>
      <c r="M70" s="237" t="s">
        <v>21</v>
      </c>
      <c r="N70" s="237" t="s">
        <v>21</v>
      </c>
      <c r="O70" s="237">
        <v>0</v>
      </c>
      <c r="P70" s="237">
        <v>0</v>
      </c>
      <c r="Q70" s="237">
        <v>3</v>
      </c>
      <c r="R70" s="237">
        <v>3</v>
      </c>
      <c r="S70" s="233">
        <v>1</v>
      </c>
    </row>
    <row r="71" spans="1:19" ht="9" customHeight="1">
      <c r="A71" s="250">
        <v>19</v>
      </c>
      <c r="B71" s="236" t="s">
        <v>96</v>
      </c>
      <c r="C71" s="237">
        <v>83</v>
      </c>
      <c r="D71" s="237">
        <v>2</v>
      </c>
      <c r="E71" s="236" t="s">
        <v>16</v>
      </c>
      <c r="F71" s="236" t="s">
        <v>128</v>
      </c>
      <c r="G71" s="237" t="s">
        <v>21</v>
      </c>
      <c r="H71" s="237">
        <v>1</v>
      </c>
      <c r="I71" s="237" t="s">
        <v>21</v>
      </c>
      <c r="J71" s="237">
        <v>1</v>
      </c>
      <c r="K71" s="237" t="s">
        <v>21</v>
      </c>
      <c r="L71" s="237">
        <v>1</v>
      </c>
      <c r="M71" s="237" t="s">
        <v>21</v>
      </c>
      <c r="N71" s="237" t="s">
        <v>21</v>
      </c>
      <c r="O71" s="237">
        <v>0</v>
      </c>
      <c r="P71" s="237">
        <v>0</v>
      </c>
      <c r="Q71" s="237">
        <v>3</v>
      </c>
      <c r="R71" s="237">
        <v>3</v>
      </c>
      <c r="S71" s="233">
        <v>1</v>
      </c>
    </row>
    <row r="72" spans="1:19" ht="9" customHeight="1">
      <c r="A72" s="250">
        <v>19</v>
      </c>
      <c r="B72" s="236" t="s">
        <v>83</v>
      </c>
      <c r="C72" s="237">
        <v>89</v>
      </c>
      <c r="D72" s="237">
        <v>2</v>
      </c>
      <c r="E72" s="236" t="s">
        <v>69</v>
      </c>
      <c r="F72" s="236" t="s">
        <v>125</v>
      </c>
      <c r="G72" s="237" t="s">
        <v>21</v>
      </c>
      <c r="H72" s="237">
        <v>1</v>
      </c>
      <c r="I72" s="237" t="s">
        <v>21</v>
      </c>
      <c r="J72" s="237">
        <v>1</v>
      </c>
      <c r="K72" s="237" t="s">
        <v>21</v>
      </c>
      <c r="L72" s="237">
        <v>1</v>
      </c>
      <c r="M72" s="237" t="s">
        <v>21</v>
      </c>
      <c r="N72" s="237" t="s">
        <v>21</v>
      </c>
      <c r="O72" s="237">
        <v>0</v>
      </c>
      <c r="P72" s="237">
        <v>0</v>
      </c>
      <c r="Q72" s="237">
        <v>3</v>
      </c>
      <c r="R72" s="237">
        <v>3</v>
      </c>
      <c r="S72" s="255">
        <v>1</v>
      </c>
    </row>
    <row r="73" spans="1:19" ht="9" customHeight="1">
      <c r="A73" s="250">
        <v>22</v>
      </c>
      <c r="B73" s="236" t="s">
        <v>56</v>
      </c>
      <c r="C73" s="237">
        <v>86</v>
      </c>
      <c r="D73" s="237" t="s">
        <v>17</v>
      </c>
      <c r="E73" s="236" t="s">
        <v>26</v>
      </c>
      <c r="F73" s="236" t="s">
        <v>138</v>
      </c>
      <c r="G73" s="237" t="s">
        <v>21</v>
      </c>
      <c r="H73" s="237">
        <v>1</v>
      </c>
      <c r="I73" s="237" t="s">
        <v>21</v>
      </c>
      <c r="J73" s="237">
        <v>2</v>
      </c>
      <c r="K73" s="237" t="s">
        <v>21</v>
      </c>
      <c r="L73" s="237">
        <v>1</v>
      </c>
      <c r="M73" s="237" t="s">
        <v>21</v>
      </c>
      <c r="N73" s="237" t="s">
        <v>21</v>
      </c>
      <c r="O73" s="237">
        <v>0</v>
      </c>
      <c r="P73" s="237">
        <v>0</v>
      </c>
      <c r="Q73" s="237">
        <v>3</v>
      </c>
      <c r="R73" s="237">
        <v>4</v>
      </c>
      <c r="S73" s="233">
        <v>2</v>
      </c>
    </row>
    <row r="74" spans="1:19" ht="9" customHeight="1">
      <c r="A74" s="250">
        <v>23</v>
      </c>
      <c r="B74" s="236" t="s">
        <v>53</v>
      </c>
      <c r="C74" s="237">
        <v>85</v>
      </c>
      <c r="D74" s="237" t="s">
        <v>17</v>
      </c>
      <c r="E74" s="236" t="s">
        <v>33</v>
      </c>
      <c r="F74" s="236" t="s">
        <v>154</v>
      </c>
      <c r="G74" s="237" t="s">
        <v>21</v>
      </c>
      <c r="H74" s="237">
        <v>1</v>
      </c>
      <c r="I74" s="237" t="s">
        <v>21</v>
      </c>
      <c r="J74" s="237">
        <v>3</v>
      </c>
      <c r="K74" s="237" t="s">
        <v>21</v>
      </c>
      <c r="L74" s="237">
        <v>3</v>
      </c>
      <c r="M74" s="237" t="s">
        <v>21</v>
      </c>
      <c r="N74" s="237" t="s">
        <v>21</v>
      </c>
      <c r="O74" s="237">
        <v>0</v>
      </c>
      <c r="P74" s="237">
        <v>0</v>
      </c>
      <c r="Q74" s="237">
        <v>3</v>
      </c>
      <c r="R74" s="237">
        <v>7</v>
      </c>
      <c r="S74" s="255">
        <v>2</v>
      </c>
    </row>
    <row r="75" spans="1:19" ht="9" customHeight="1">
      <c r="A75" s="250">
        <v>24</v>
      </c>
      <c r="B75" s="236" t="s">
        <v>42</v>
      </c>
      <c r="C75" s="237">
        <v>90</v>
      </c>
      <c r="D75" s="256">
        <v>1</v>
      </c>
      <c r="E75" s="238" t="s">
        <v>26</v>
      </c>
      <c r="F75" s="238" t="s">
        <v>138</v>
      </c>
      <c r="G75" s="237" t="s">
        <v>21</v>
      </c>
      <c r="H75" s="237" t="s">
        <v>21</v>
      </c>
      <c r="I75" s="237" t="s">
        <v>21</v>
      </c>
      <c r="J75" s="237">
        <v>1</v>
      </c>
      <c r="K75" s="237" t="s">
        <v>21</v>
      </c>
      <c r="L75" s="237">
        <v>1</v>
      </c>
      <c r="M75" s="237" t="s">
        <v>21</v>
      </c>
      <c r="N75" s="237" t="s">
        <v>21</v>
      </c>
      <c r="O75" s="237">
        <v>0</v>
      </c>
      <c r="P75" s="237">
        <v>0</v>
      </c>
      <c r="Q75" s="237">
        <v>2</v>
      </c>
      <c r="R75" s="237">
        <v>2</v>
      </c>
      <c r="S75" s="233">
        <v>3</v>
      </c>
    </row>
    <row r="76" spans="1:19" ht="9" customHeight="1">
      <c r="A76" s="250">
        <v>24</v>
      </c>
      <c r="B76" s="236" t="s">
        <v>46</v>
      </c>
      <c r="C76" s="237">
        <v>89</v>
      </c>
      <c r="D76" s="237" t="s">
        <v>17</v>
      </c>
      <c r="E76" s="236" t="s">
        <v>47</v>
      </c>
      <c r="F76" s="236" t="s">
        <v>141</v>
      </c>
      <c r="G76" s="237" t="s">
        <v>21</v>
      </c>
      <c r="H76" s="237">
        <v>1</v>
      </c>
      <c r="I76" s="237" t="s">
        <v>21</v>
      </c>
      <c r="J76" s="237" t="s">
        <v>21</v>
      </c>
      <c r="K76" s="237" t="s">
        <v>21</v>
      </c>
      <c r="L76" s="237">
        <v>1</v>
      </c>
      <c r="M76" s="237" t="s">
        <v>21</v>
      </c>
      <c r="N76" s="237" t="s">
        <v>21</v>
      </c>
      <c r="O76" s="237">
        <v>0</v>
      </c>
      <c r="P76" s="237">
        <v>0</v>
      </c>
      <c r="Q76" s="237">
        <v>2</v>
      </c>
      <c r="R76" s="237">
        <v>2</v>
      </c>
      <c r="S76" s="233">
        <v>3</v>
      </c>
    </row>
    <row r="77" spans="1:19" ht="9" customHeight="1">
      <c r="A77" s="250">
        <v>24</v>
      </c>
      <c r="B77" s="236" t="s">
        <v>99</v>
      </c>
      <c r="C77" s="237">
        <v>85</v>
      </c>
      <c r="D77" s="237">
        <v>1</v>
      </c>
      <c r="E77" s="236" t="s">
        <v>67</v>
      </c>
      <c r="F77" s="236" t="s">
        <v>147</v>
      </c>
      <c r="G77" s="237" t="s">
        <v>21</v>
      </c>
      <c r="H77" s="237">
        <v>1</v>
      </c>
      <c r="I77" s="237" t="s">
        <v>21</v>
      </c>
      <c r="J77" s="237">
        <v>1</v>
      </c>
      <c r="K77" s="237" t="s">
        <v>21</v>
      </c>
      <c r="L77" s="237" t="s">
        <v>21</v>
      </c>
      <c r="M77" s="237" t="s">
        <v>21</v>
      </c>
      <c r="N77" s="237" t="s">
        <v>21</v>
      </c>
      <c r="O77" s="237">
        <v>0</v>
      </c>
      <c r="P77" s="237">
        <v>0</v>
      </c>
      <c r="Q77" s="237">
        <v>2</v>
      </c>
      <c r="R77" s="237">
        <v>2</v>
      </c>
      <c r="S77" s="233">
        <v>3</v>
      </c>
    </row>
    <row r="78" spans="1:19" ht="9" customHeight="1">
      <c r="A78" s="250">
        <v>24</v>
      </c>
      <c r="B78" s="236" t="s">
        <v>79</v>
      </c>
      <c r="C78" s="237">
        <v>85</v>
      </c>
      <c r="D78" s="237" t="s">
        <v>80</v>
      </c>
      <c r="E78" s="236" t="s">
        <v>33</v>
      </c>
      <c r="F78" s="236" t="s">
        <v>154</v>
      </c>
      <c r="G78" s="237" t="s">
        <v>21</v>
      </c>
      <c r="H78" s="237" t="s">
        <v>21</v>
      </c>
      <c r="I78" s="237" t="s">
        <v>21</v>
      </c>
      <c r="J78" s="237">
        <v>1</v>
      </c>
      <c r="K78" s="237" t="s">
        <v>21</v>
      </c>
      <c r="L78" s="237">
        <v>1</v>
      </c>
      <c r="M78" s="237" t="s">
        <v>21</v>
      </c>
      <c r="N78" s="237" t="s">
        <v>21</v>
      </c>
      <c r="O78" s="237">
        <v>0</v>
      </c>
      <c r="P78" s="237">
        <v>0</v>
      </c>
      <c r="Q78" s="237">
        <v>2</v>
      </c>
      <c r="R78" s="237">
        <v>2</v>
      </c>
      <c r="S78" s="255">
        <v>3</v>
      </c>
    </row>
    <row r="79" spans="1:19" ht="9" customHeight="1">
      <c r="A79" s="250">
        <v>28</v>
      </c>
      <c r="B79" s="239" t="s">
        <v>77</v>
      </c>
      <c r="C79" s="240">
        <v>79</v>
      </c>
      <c r="D79" s="240">
        <v>2</v>
      </c>
      <c r="E79" s="239" t="s">
        <v>78</v>
      </c>
      <c r="F79" s="239" t="s">
        <v>147</v>
      </c>
      <c r="G79" s="237" t="s">
        <v>21</v>
      </c>
      <c r="H79" s="237" t="s">
        <v>21</v>
      </c>
      <c r="I79" s="237" t="s">
        <v>21</v>
      </c>
      <c r="J79" s="237">
        <v>2</v>
      </c>
      <c r="K79" s="237" t="s">
        <v>21</v>
      </c>
      <c r="L79" s="237">
        <v>1</v>
      </c>
      <c r="M79" s="237" t="s">
        <v>21</v>
      </c>
      <c r="N79" s="237" t="s">
        <v>21</v>
      </c>
      <c r="O79" s="237">
        <v>0</v>
      </c>
      <c r="P79" s="237">
        <v>0</v>
      </c>
      <c r="Q79" s="237">
        <v>2</v>
      </c>
      <c r="R79" s="237">
        <v>3</v>
      </c>
      <c r="S79" s="233"/>
    </row>
    <row r="80" spans="1:19" ht="9" customHeight="1">
      <c r="A80" s="250">
        <v>28</v>
      </c>
      <c r="B80" s="236" t="s">
        <v>52</v>
      </c>
      <c r="C80" s="237">
        <v>88</v>
      </c>
      <c r="D80" s="237">
        <v>1</v>
      </c>
      <c r="E80" s="236" t="s">
        <v>26</v>
      </c>
      <c r="F80" s="236" t="s">
        <v>138</v>
      </c>
      <c r="G80" s="237" t="s">
        <v>21</v>
      </c>
      <c r="H80" s="237" t="s">
        <v>21</v>
      </c>
      <c r="I80" s="237" t="s">
        <v>21</v>
      </c>
      <c r="J80" s="237">
        <v>2</v>
      </c>
      <c r="K80" s="237" t="s">
        <v>21</v>
      </c>
      <c r="L80" s="237">
        <v>1</v>
      </c>
      <c r="M80" s="237" t="s">
        <v>21</v>
      </c>
      <c r="N80" s="237" t="s">
        <v>21</v>
      </c>
      <c r="O80" s="237">
        <v>0</v>
      </c>
      <c r="P80" s="237">
        <v>0</v>
      </c>
      <c r="Q80" s="237">
        <v>2</v>
      </c>
      <c r="R80" s="237">
        <v>3</v>
      </c>
      <c r="S80" s="233"/>
    </row>
    <row r="81" spans="1:19" ht="9" customHeight="1">
      <c r="A81" s="250">
        <v>28</v>
      </c>
      <c r="B81" s="236" t="s">
        <v>88</v>
      </c>
      <c r="C81" s="237">
        <v>85</v>
      </c>
      <c r="D81" s="237" t="s">
        <v>80</v>
      </c>
      <c r="E81" s="236" t="s">
        <v>67</v>
      </c>
      <c r="F81" s="236" t="s">
        <v>147</v>
      </c>
      <c r="G81" s="237" t="s">
        <v>21</v>
      </c>
      <c r="H81" s="237" t="s">
        <v>21</v>
      </c>
      <c r="I81" s="237" t="s">
        <v>21</v>
      </c>
      <c r="J81" s="237">
        <v>1</v>
      </c>
      <c r="K81" s="237" t="s">
        <v>21</v>
      </c>
      <c r="L81" s="237">
        <v>2</v>
      </c>
      <c r="M81" s="237" t="s">
        <v>21</v>
      </c>
      <c r="N81" s="237" t="s">
        <v>21</v>
      </c>
      <c r="O81" s="237">
        <v>0</v>
      </c>
      <c r="P81" s="237">
        <v>0</v>
      </c>
      <c r="Q81" s="237">
        <v>2</v>
      </c>
      <c r="R81" s="237">
        <v>3</v>
      </c>
      <c r="S81" s="233"/>
    </row>
    <row r="82" spans="1:19" ht="9" customHeight="1">
      <c r="A82" s="250">
        <v>28</v>
      </c>
      <c r="B82" s="236" t="s">
        <v>92</v>
      </c>
      <c r="C82" s="237">
        <v>87</v>
      </c>
      <c r="D82" s="237">
        <v>2</v>
      </c>
      <c r="E82" s="236" t="s">
        <v>47</v>
      </c>
      <c r="F82" s="236" t="s">
        <v>141</v>
      </c>
      <c r="G82" s="237" t="s">
        <v>21</v>
      </c>
      <c r="H82" s="237" t="s">
        <v>21</v>
      </c>
      <c r="I82" s="237" t="s">
        <v>21</v>
      </c>
      <c r="J82" s="237">
        <v>1</v>
      </c>
      <c r="K82" s="237" t="s">
        <v>21</v>
      </c>
      <c r="L82" s="237">
        <v>2</v>
      </c>
      <c r="M82" s="237" t="s">
        <v>21</v>
      </c>
      <c r="N82" s="237" t="s">
        <v>21</v>
      </c>
      <c r="O82" s="237">
        <v>0</v>
      </c>
      <c r="P82" s="237">
        <v>0</v>
      </c>
      <c r="Q82" s="237">
        <v>2</v>
      </c>
      <c r="R82" s="237">
        <v>3</v>
      </c>
      <c r="S82" s="233"/>
    </row>
    <row r="83" spans="1:19" ht="9" customHeight="1">
      <c r="A83" s="250">
        <v>32</v>
      </c>
      <c r="B83" s="236" t="s">
        <v>59</v>
      </c>
      <c r="C83" s="237">
        <v>89</v>
      </c>
      <c r="D83" s="237">
        <v>1</v>
      </c>
      <c r="E83" s="236" t="s">
        <v>26</v>
      </c>
      <c r="F83" s="236" t="s">
        <v>138</v>
      </c>
      <c r="G83" s="237" t="s">
        <v>21</v>
      </c>
      <c r="H83" s="237" t="s">
        <v>21</v>
      </c>
      <c r="I83" s="237" t="s">
        <v>21</v>
      </c>
      <c r="J83" s="237">
        <v>4</v>
      </c>
      <c r="K83" s="237" t="s">
        <v>21</v>
      </c>
      <c r="L83" s="237">
        <v>1</v>
      </c>
      <c r="M83" s="237" t="s">
        <v>21</v>
      </c>
      <c r="N83" s="237" t="s">
        <v>21</v>
      </c>
      <c r="O83" s="237">
        <v>0</v>
      </c>
      <c r="P83" s="237">
        <v>0</v>
      </c>
      <c r="Q83" s="237">
        <v>2</v>
      </c>
      <c r="R83" s="237">
        <v>5</v>
      </c>
      <c r="S83" s="233"/>
    </row>
    <row r="84" spans="1:19" ht="9" customHeight="1">
      <c r="A84" s="250">
        <v>33</v>
      </c>
      <c r="B84" s="239" t="s">
        <v>102</v>
      </c>
      <c r="C84" s="240">
        <v>87</v>
      </c>
      <c r="D84" s="240">
        <v>2</v>
      </c>
      <c r="E84" s="239" t="s">
        <v>26</v>
      </c>
      <c r="F84" s="239" t="s">
        <v>138</v>
      </c>
      <c r="G84" s="237" t="s">
        <v>21</v>
      </c>
      <c r="H84" s="237" t="s">
        <v>21</v>
      </c>
      <c r="I84" s="237" t="s">
        <v>21</v>
      </c>
      <c r="J84" s="237" t="s">
        <v>21</v>
      </c>
      <c r="K84" s="237" t="s">
        <v>21</v>
      </c>
      <c r="L84" s="237">
        <v>1</v>
      </c>
      <c r="M84" s="237" t="s">
        <v>21</v>
      </c>
      <c r="N84" s="237" t="s">
        <v>21</v>
      </c>
      <c r="O84" s="237">
        <v>0</v>
      </c>
      <c r="P84" s="237">
        <v>0</v>
      </c>
      <c r="Q84" s="237">
        <v>1</v>
      </c>
      <c r="R84" s="237">
        <v>1</v>
      </c>
      <c r="S84" s="233"/>
    </row>
    <row r="85" spans="1:19" ht="9" customHeight="1">
      <c r="A85" s="250">
        <v>33</v>
      </c>
      <c r="B85" s="236" t="s">
        <v>73</v>
      </c>
      <c r="C85" s="237">
        <v>90</v>
      </c>
      <c r="D85" s="237">
        <v>2</v>
      </c>
      <c r="E85" s="236" t="s">
        <v>26</v>
      </c>
      <c r="F85" s="236" t="s">
        <v>138</v>
      </c>
      <c r="G85" s="237" t="s">
        <v>21</v>
      </c>
      <c r="H85" s="237" t="s">
        <v>21</v>
      </c>
      <c r="I85" s="237" t="s">
        <v>21</v>
      </c>
      <c r="J85" s="237" t="s">
        <v>21</v>
      </c>
      <c r="K85" s="237" t="s">
        <v>21</v>
      </c>
      <c r="L85" s="237">
        <v>1</v>
      </c>
      <c r="M85" s="237" t="s">
        <v>21</v>
      </c>
      <c r="N85" s="237" t="s">
        <v>21</v>
      </c>
      <c r="O85" s="237">
        <v>0</v>
      </c>
      <c r="P85" s="237">
        <v>0</v>
      </c>
      <c r="Q85" s="237">
        <v>1</v>
      </c>
      <c r="R85" s="237">
        <v>1</v>
      </c>
      <c r="S85" s="233"/>
    </row>
    <row r="86" spans="1:19" ht="9" customHeight="1">
      <c r="A86" s="250">
        <v>33</v>
      </c>
      <c r="B86" s="236" t="s">
        <v>71</v>
      </c>
      <c r="C86" s="237">
        <v>87</v>
      </c>
      <c r="D86" s="237" t="s">
        <v>17</v>
      </c>
      <c r="E86" s="236" t="s">
        <v>33</v>
      </c>
      <c r="F86" s="236" t="s">
        <v>154</v>
      </c>
      <c r="G86" s="237" t="s">
        <v>21</v>
      </c>
      <c r="H86" s="237" t="s">
        <v>21</v>
      </c>
      <c r="I86" s="237" t="s">
        <v>21</v>
      </c>
      <c r="J86" s="237" t="s">
        <v>21</v>
      </c>
      <c r="K86" s="237" t="s">
        <v>21</v>
      </c>
      <c r="L86" s="237">
        <v>1</v>
      </c>
      <c r="M86" s="237" t="s">
        <v>21</v>
      </c>
      <c r="N86" s="237" t="s">
        <v>21</v>
      </c>
      <c r="O86" s="237">
        <v>0</v>
      </c>
      <c r="P86" s="237">
        <v>0</v>
      </c>
      <c r="Q86" s="237">
        <v>1</v>
      </c>
      <c r="R86" s="237">
        <v>1</v>
      </c>
      <c r="S86" s="233"/>
    </row>
    <row r="87" spans="1:19" ht="9" customHeight="1">
      <c r="A87" s="250">
        <v>36</v>
      </c>
      <c r="B87" s="236" t="s">
        <v>84</v>
      </c>
      <c r="C87" s="237">
        <v>88</v>
      </c>
      <c r="D87" s="237" t="s">
        <v>80</v>
      </c>
      <c r="E87" s="236" t="s">
        <v>26</v>
      </c>
      <c r="F87" s="236" t="s">
        <v>138</v>
      </c>
      <c r="G87" s="237" t="s">
        <v>21</v>
      </c>
      <c r="H87" s="237" t="s">
        <v>21</v>
      </c>
      <c r="I87" s="237" t="s">
        <v>21</v>
      </c>
      <c r="J87" s="237" t="s">
        <v>21</v>
      </c>
      <c r="K87" s="237" t="s">
        <v>21</v>
      </c>
      <c r="L87" s="237" t="s">
        <v>21</v>
      </c>
      <c r="M87" s="237" t="s">
        <v>21</v>
      </c>
      <c r="N87" s="237" t="s">
        <v>21</v>
      </c>
      <c r="O87" s="237">
        <v>0</v>
      </c>
      <c r="P87" s="237">
        <v>0</v>
      </c>
      <c r="Q87" s="237">
        <v>0</v>
      </c>
      <c r="R87" s="237">
        <v>0</v>
      </c>
      <c r="S87" s="233"/>
    </row>
    <row r="88" spans="1:19" ht="9" customHeight="1" thickBot="1">
      <c r="A88" s="251">
        <v>36</v>
      </c>
      <c r="B88" s="252" t="s">
        <v>93</v>
      </c>
      <c r="C88" s="253">
        <v>88</v>
      </c>
      <c r="D88" s="253">
        <v>2</v>
      </c>
      <c r="E88" s="252" t="s">
        <v>47</v>
      </c>
      <c r="F88" s="252" t="s">
        <v>141</v>
      </c>
      <c r="G88" s="253" t="s">
        <v>21</v>
      </c>
      <c r="H88" s="253" t="s">
        <v>21</v>
      </c>
      <c r="I88" s="253" t="s">
        <v>21</v>
      </c>
      <c r="J88" s="253" t="s">
        <v>21</v>
      </c>
      <c r="K88" s="253" t="s">
        <v>21</v>
      </c>
      <c r="L88" s="253" t="s">
        <v>21</v>
      </c>
      <c r="M88" s="253" t="s">
        <v>21</v>
      </c>
      <c r="N88" s="253" t="s">
        <v>21</v>
      </c>
      <c r="O88" s="253">
        <v>0</v>
      </c>
      <c r="P88" s="253">
        <v>0</v>
      </c>
      <c r="Q88" s="253">
        <v>0</v>
      </c>
      <c r="R88" s="253">
        <v>0</v>
      </c>
      <c r="S88" s="257"/>
    </row>
    <row r="89" ht="9" customHeight="1"/>
    <row r="90" ht="9" customHeight="1">
      <c r="A90" s="90" t="s">
        <v>108</v>
      </c>
    </row>
    <row r="91" ht="9" customHeight="1">
      <c r="A91" s="90" t="s">
        <v>109</v>
      </c>
    </row>
  </sheetData>
  <mergeCells count="4">
    <mergeCell ref="O5:P5"/>
    <mergeCell ref="Q5:R5"/>
    <mergeCell ref="O51:P51"/>
    <mergeCell ref="Q51:R51"/>
  </mergeCells>
  <printOptions/>
  <pageMargins left="0.9" right="0.75" top="0.32" bottom="0.27" header="0.25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ARKADDOM</cp:lastModifiedBy>
  <cp:lastPrinted>2005-11-27T16:14:52Z</cp:lastPrinted>
  <dcterms:created xsi:type="dcterms:W3CDTF">2005-11-27T09:43:54Z</dcterms:created>
  <dcterms:modified xsi:type="dcterms:W3CDTF">2005-11-27T15:56:28Z</dcterms:modified>
  <cp:category/>
  <cp:version/>
  <cp:contentType/>
  <cp:contentStatus/>
</cp:coreProperties>
</file>