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225" windowWidth="7335" windowHeight="5730" firstSheet="3" activeTab="6"/>
  </bookViews>
  <sheets>
    <sheet name="Ст.ю." sheetId="1" r:id="rId1"/>
    <sheet name="Мл.ю. " sheetId="2" r:id="rId2"/>
    <sheet name="Подр.м" sheetId="3" r:id="rId3"/>
    <sheet name="Ст.д." sheetId="4" r:id="rId4"/>
    <sheet name="Мл.д." sheetId="5" r:id="rId5"/>
    <sheet name="Подр.д." sheetId="6" r:id="rId6"/>
    <sheet name="команды" sheetId="7" r:id="rId7"/>
  </sheets>
  <definedNames>
    <definedName name="_xlnm.Print_Area" localSheetId="1">'Мл.ю. '!$A$1:$M$86</definedName>
    <definedName name="_xlnm.Print_Area" localSheetId="5">'Подр.д.'!$A$1:$M$42</definedName>
    <definedName name="_xlnm.Print_Area" localSheetId="2">'Подр.м'!$A$1:$N$80</definedName>
    <definedName name="_xlnm.Print_Area" localSheetId="3">'Ст.д.'!$A$1:$AI$40</definedName>
    <definedName name="_xlnm.Print_Area" localSheetId="0">'Ст.ю.'!$A$1:$M$64</definedName>
  </definedNames>
  <calcPr fullCalcOnLoad="1"/>
</workbook>
</file>

<file path=xl/sharedStrings.xml><?xml version="1.0" encoding="utf-8"?>
<sst xmlns="http://schemas.openxmlformats.org/spreadsheetml/2006/main" count="1883" uniqueCount="557">
  <si>
    <t>Железнов Михаил</t>
  </si>
  <si>
    <t>Рябцев Владимир</t>
  </si>
  <si>
    <t>б/р</t>
  </si>
  <si>
    <t>КМС</t>
  </si>
  <si>
    <t>Ростов</t>
  </si>
  <si>
    <t>Верховских Сергей</t>
  </si>
  <si>
    <t>2ю</t>
  </si>
  <si>
    <t>Павлов Сергей</t>
  </si>
  <si>
    <t>Москва</t>
  </si>
  <si>
    <t>Ящерка</t>
  </si>
  <si>
    <t>Петраков Артем</t>
  </si>
  <si>
    <t>1ю</t>
  </si>
  <si>
    <t>Чарыков Иван</t>
  </si>
  <si>
    <t>3ю</t>
  </si>
  <si>
    <t>Солдатов Михаил</t>
  </si>
  <si>
    <t>Норд-Вест</t>
  </si>
  <si>
    <t>Волков Георгий</t>
  </si>
  <si>
    <t>Коломойцев Михаил</t>
  </si>
  <si>
    <t>Данилин Кирилл</t>
  </si>
  <si>
    <t>Кошко Георгий</t>
  </si>
  <si>
    <t>Касатов Сергей</t>
  </si>
  <si>
    <t>Чудаков Дмитрий</t>
  </si>
  <si>
    <t>Сергеев Евгений</t>
  </si>
  <si>
    <t>Губкинский</t>
  </si>
  <si>
    <t>Кириленко Виктор</t>
  </si>
  <si>
    <t>Осьмуха Игорь</t>
  </si>
  <si>
    <t>Екатеринбург</t>
  </si>
  <si>
    <t>СДЮШОР "Виктория"</t>
  </si>
  <si>
    <t>МС</t>
  </si>
  <si>
    <t>Шевченко Арсений</t>
  </si>
  <si>
    <t>Рогов Глеб</t>
  </si>
  <si>
    <t>Костромин Роман</t>
  </si>
  <si>
    <t>Малков Михаил</t>
  </si>
  <si>
    <t>Дэви Сергей</t>
  </si>
  <si>
    <t>Федоров Михаил</t>
  </si>
  <si>
    <t>Калугин Алексей</t>
  </si>
  <si>
    <t>Борисов Кирилл</t>
  </si>
  <si>
    <t>Макеев Алексей</t>
  </si>
  <si>
    <t>Хмелевский Антон</t>
  </si>
  <si>
    <t>Авдеев Борис</t>
  </si>
  <si>
    <t>Амирханов Руслан</t>
  </si>
  <si>
    <t>Баннов Даниил</t>
  </si>
  <si>
    <t>Бердников Александр</t>
  </si>
  <si>
    <t>Виговский Борис</t>
  </si>
  <si>
    <t>Жилянин Евгений</t>
  </si>
  <si>
    <t>Кузенков Никита</t>
  </si>
  <si>
    <t>Колчанов Роман</t>
  </si>
  <si>
    <t>Панаит Роман</t>
  </si>
  <si>
    <t>Попов Михаил</t>
  </si>
  <si>
    <t>Трофимов Александр</t>
  </si>
  <si>
    <t>Трофимов Михаил</t>
  </si>
  <si>
    <t>С.-Петербург</t>
  </si>
  <si>
    <t>СДЮШОР "Балт. берег"</t>
  </si>
  <si>
    <t>Варавва Алексей</t>
  </si>
  <si>
    <t>Герасимчук Кирилл</t>
  </si>
  <si>
    <t>Наговицын Константин</t>
  </si>
  <si>
    <t>Семенцов Дмитрий</t>
  </si>
  <si>
    <t>Громов Антон</t>
  </si>
  <si>
    <t>Якуба Николай</t>
  </si>
  <si>
    <t>Букшпун Михаил</t>
  </si>
  <si>
    <t>Соколов Сергей</t>
  </si>
  <si>
    <t>Кузнецов Дмитрий</t>
  </si>
  <si>
    <t>Колтунов Владимир</t>
  </si>
  <si>
    <t>Родионов Иван</t>
  </si>
  <si>
    <t>Кауров Иван</t>
  </si>
  <si>
    <t>Тольятти</t>
  </si>
  <si>
    <t>Антипов Александр</t>
  </si>
  <si>
    <t>Михайлов Александр</t>
  </si>
  <si>
    <t>Ильин Сергей</t>
  </si>
  <si>
    <t>Кудрявин Иван</t>
  </si>
  <si>
    <t>Кудрявин Петр</t>
  </si>
  <si>
    <t>Антимонов Игорь</t>
  </si>
  <si>
    <t>Михайлов Алексей</t>
  </si>
  <si>
    <t>Ваганов Родион</t>
  </si>
  <si>
    <t>Антимонов Павел</t>
  </si>
  <si>
    <t>Тимонов Вадим</t>
  </si>
  <si>
    <t>Комаров Владимир</t>
  </si>
  <si>
    <t>Фаерман Илья</t>
  </si>
  <si>
    <t>Евгеньев Антон</t>
  </si>
  <si>
    <t>Борунов Арсений</t>
  </si>
  <si>
    <t>Загрийчук Вячеслав</t>
  </si>
  <si>
    <t>Болгов Михаил</t>
  </si>
  <si>
    <t>Акимов Антон</t>
  </si>
  <si>
    <t>Калининград</t>
  </si>
  <si>
    <t>ДТДиМ</t>
  </si>
  <si>
    <t>Чирик Николай</t>
  </si>
  <si>
    <t>Ижевск</t>
  </si>
  <si>
    <t>ДДЮТ</t>
  </si>
  <si>
    <t>Серапионов Михаил</t>
  </si>
  <si>
    <t>Гаврилов Влас</t>
  </si>
  <si>
    <t>Куликов Иван</t>
  </si>
  <si>
    <t>Леухин Александр</t>
  </si>
  <si>
    <t>Тюмень</t>
  </si>
  <si>
    <t>Ушаков Михаил</t>
  </si>
  <si>
    <t>Шиморин Степан</t>
  </si>
  <si>
    <t>Важенин Степан</t>
  </si>
  <si>
    <t>Бачурин Родислав</t>
  </si>
  <si>
    <t>Минькин Александр</t>
  </si>
  <si>
    <t>ОСДЮСШОР</t>
  </si>
  <si>
    <t>Забабурин Роман</t>
  </si>
  <si>
    <t>Смирнов Олег</t>
  </si>
  <si>
    <t>Нечаев Анатолий</t>
  </si>
  <si>
    <t>Колембет Валерий</t>
  </si>
  <si>
    <t>Морохотов Игорь</t>
  </si>
  <si>
    <t>Азаев Владимир</t>
  </si>
  <si>
    <t>Миасс</t>
  </si>
  <si>
    <t>Аюпов Денис</t>
  </si>
  <si>
    <t>Хивренко Кирилл</t>
  </si>
  <si>
    <t>Абдрахманов Сергей</t>
  </si>
  <si>
    <t>Алимов Андрей</t>
  </si>
  <si>
    <t>Сиреканян Вадим</t>
  </si>
  <si>
    <t>Рудаков Юрий</t>
  </si>
  <si>
    <t>Красанов Юрий</t>
  </si>
  <si>
    <t>Рига</t>
  </si>
  <si>
    <t>Базаров Сергей</t>
  </si>
  <si>
    <t>Ругенс Роланд</t>
  </si>
  <si>
    <t>Зажигин Эльдар</t>
  </si>
  <si>
    <t>Северодвинск</t>
  </si>
  <si>
    <t>Долженков Дмитрий</t>
  </si>
  <si>
    <t>Мисюлин Иван</t>
  </si>
  <si>
    <t>Тужилкин Александр</t>
  </si>
  <si>
    <t>СДЮШОР ГВС</t>
  </si>
  <si>
    <t>Григорьев Михаил</t>
  </si>
  <si>
    <t>Валиев Владислав</t>
  </si>
  <si>
    <t>Суевалов Денис</t>
  </si>
  <si>
    <t>Токарев Игорь</t>
  </si>
  <si>
    <t>СДЮШОР "Атлет"</t>
  </si>
  <si>
    <t>Зинченко Максим</t>
  </si>
  <si>
    <t>Кобзарь Андрей</t>
  </si>
  <si>
    <t>Сергеев Артем</t>
  </si>
  <si>
    <t>Нигманов Зуфар</t>
  </si>
  <si>
    <t>Кокорин Станислав</t>
  </si>
  <si>
    <t>Ткаченко Евгений</t>
  </si>
  <si>
    <t>Шмонин Александр</t>
  </si>
  <si>
    <t>Девляшов Сергей</t>
  </si>
  <si>
    <t>Скачков Михаил</t>
  </si>
  <si>
    <t>Тер-Минасян Арман</t>
  </si>
  <si>
    <t>Деркачев Георгий</t>
  </si>
  <si>
    <t>Медведев Павел</t>
  </si>
  <si>
    <t>Пантелеев Алексей</t>
  </si>
  <si>
    <t>Сдобников Юрий</t>
  </si>
  <si>
    <t>Токарев Юрий</t>
  </si>
  <si>
    <t>Петров Артем</t>
  </si>
  <si>
    <t>"Пресня"</t>
  </si>
  <si>
    <t>Антонов Дмитрий</t>
  </si>
  <si>
    <t>Левашенко Антон</t>
  </si>
  <si>
    <t>Вертикаль - СП</t>
  </si>
  <si>
    <t>Фофанов Станислав</t>
  </si>
  <si>
    <t>Борисов Александр</t>
  </si>
  <si>
    <t>Гладышев Андрей</t>
  </si>
  <si>
    <t>Иванов Петр</t>
  </si>
  <si>
    <t>Кебурия Владислав</t>
  </si>
  <si>
    <t>Снопов Станислав</t>
  </si>
  <si>
    <t>Фофанов Владислав</t>
  </si>
  <si>
    <t>Гельманов Рустам</t>
  </si>
  <si>
    <t>Мартынов Федор</t>
  </si>
  <si>
    <t>Трапезников Егор</t>
  </si>
  <si>
    <t>Киров</t>
  </si>
  <si>
    <t>Спицын Михаил</t>
  </si>
  <si>
    <t>Спицын Иван</t>
  </si>
  <si>
    <t>Родичев Евгений</t>
  </si>
  <si>
    <t>Гатчина</t>
  </si>
  <si>
    <t>ДЮСШ - 2</t>
  </si>
  <si>
    <t>Шестаков Алексей</t>
  </si>
  <si>
    <t>Ануфриев Максим</t>
  </si>
  <si>
    <t>Тарасов Даниил</t>
  </si>
  <si>
    <t>Андреев Виталий</t>
  </si>
  <si>
    <t>Михайлов Вадим</t>
  </si>
  <si>
    <t>Семенов Кирилл</t>
  </si>
  <si>
    <t>Смирнов Юрий</t>
  </si>
  <si>
    <t>Крышкин Виталий</t>
  </si>
  <si>
    <t>Коробов Валентин</t>
  </si>
  <si>
    <t>Красноярск</t>
  </si>
  <si>
    <t>СДЮШОР</t>
  </si>
  <si>
    <t>Сюткин Александр</t>
  </si>
  <si>
    <t>Козлов Василий</t>
  </si>
  <si>
    <t>Сапунов Олег</t>
  </si>
  <si>
    <t>Козлов Виктор</t>
  </si>
  <si>
    <t>Мудрецов Вадим</t>
  </si>
  <si>
    <t>Бельчиков Алексей</t>
  </si>
  <si>
    <t>Зайцев Евгений</t>
  </si>
  <si>
    <t>Гутник Дмитрий</t>
  </si>
  <si>
    <t>Салават</t>
  </si>
  <si>
    <t>Шоприн Александр</t>
  </si>
  <si>
    <t>Апатиты</t>
  </si>
  <si>
    <t>Потапов Виктор</t>
  </si>
  <si>
    <t>Рогозин Иван</t>
  </si>
  <si>
    <t>Наговицын Григорий</t>
  </si>
  <si>
    <t>Попков Ярослав</t>
  </si>
  <si>
    <t>ДЮСШ "Озерки"</t>
  </si>
  <si>
    <t>Адамян Рубен</t>
  </si>
  <si>
    <t>Ериков Алексей</t>
  </si>
  <si>
    <t>Ляшев Владимир</t>
  </si>
  <si>
    <t>Кривошенцев Максим</t>
  </si>
  <si>
    <t>Кириши</t>
  </si>
  <si>
    <t>Груздев Владимир</t>
  </si>
  <si>
    <t>Конопоцкий Игорь</t>
  </si>
  <si>
    <t>Коваленко Даниил</t>
  </si>
  <si>
    <t>Пенкин Виталий</t>
  </si>
  <si>
    <t>Соколов Евгений</t>
  </si>
  <si>
    <t>"Кинеф"</t>
  </si>
  <si>
    <t>Степанов Александр</t>
  </si>
  <si>
    <t>Уфа</t>
  </si>
  <si>
    <t>СДЮШОР - 11</t>
  </si>
  <si>
    <t>Якубовский Александр</t>
  </si>
  <si>
    <t>Давлетов Эдвард</t>
  </si>
  <si>
    <t>Абрамов Михаил</t>
  </si>
  <si>
    <t>Н.Тагил</t>
  </si>
  <si>
    <t>ДЮСШ "Старт"</t>
  </si>
  <si>
    <t>Гамбаров Тимур</t>
  </si>
  <si>
    <t>Андреев Андрей</t>
  </si>
  <si>
    <t>Коленко Иван</t>
  </si>
  <si>
    <t>Резник Евгений</t>
  </si>
  <si>
    <t>Наймушин Семен</t>
  </si>
  <si>
    <t>Крылатых Павел</t>
  </si>
  <si>
    <t>Панов Сергей</t>
  </si>
  <si>
    <t>Коркино</t>
  </si>
  <si>
    <t>ДЮСШ</t>
  </si>
  <si>
    <t>Окольничников Игорь</t>
  </si>
  <si>
    <t>Медведев Александр</t>
  </si>
  <si>
    <t>Рогозин Виктор</t>
  </si>
  <si>
    <t>Бузуев Александр</t>
  </si>
  <si>
    <t>Воронеж</t>
  </si>
  <si>
    <t>"Вертикаль"</t>
  </si>
  <si>
    <t>Шелестов Константин</t>
  </si>
  <si>
    <t>Радьков Антон</t>
  </si>
  <si>
    <t>Деревенских Артем</t>
  </si>
  <si>
    <t>Кобелев Андрей</t>
  </si>
  <si>
    <t>Чудинов Павел</t>
  </si>
  <si>
    <t>Талдыкин Дмитрий</t>
  </si>
  <si>
    <t>Красный Егор</t>
  </si>
  <si>
    <t>Майсурадзе Георгий</t>
  </si>
  <si>
    <t>Шейко Павел</t>
  </si>
  <si>
    <t>Исмагилов Эдуард</t>
  </si>
  <si>
    <t>Мелеуз</t>
  </si>
  <si>
    <t>Сабитов Эдуард</t>
  </si>
  <si>
    <t>Юсупов Родион</t>
  </si>
  <si>
    <t>Козырев Никита</t>
  </si>
  <si>
    <t>Цыганков Александр</t>
  </si>
  <si>
    <t>Беляк Алексей</t>
  </si>
  <si>
    <t>Кормачев Александр</t>
  </si>
  <si>
    <t>Город</t>
  </si>
  <si>
    <t>Команда</t>
  </si>
  <si>
    <t>Г.р.</t>
  </si>
  <si>
    <t>Разр.</t>
  </si>
  <si>
    <t>"НЕВСКИЕ ВЕРТИКАЛИ - 2004"</t>
  </si>
  <si>
    <t>Черников Иван</t>
  </si>
  <si>
    <t>ДДТ</t>
  </si>
  <si>
    <t>Багов Алексей</t>
  </si>
  <si>
    <t>Королев</t>
  </si>
  <si>
    <t>Эдельвейс-95</t>
  </si>
  <si>
    <t>Скачков Егор</t>
  </si>
  <si>
    <t>Махаев Владимир</t>
  </si>
  <si>
    <t>Шелеметьев Михаил</t>
  </si>
  <si>
    <t>Кокорин Сергей</t>
  </si>
  <si>
    <t>Иванов Владимир</t>
  </si>
  <si>
    <t>Баранов Федор</t>
  </si>
  <si>
    <t>Котенков Артем</t>
  </si>
  <si>
    <t>Разуваев Алексей</t>
  </si>
  <si>
    <t>Мальбин Андрей</t>
  </si>
  <si>
    <t>Байгозин Никита</t>
  </si>
  <si>
    <t>Яблонский Леонид</t>
  </si>
  <si>
    <t>Гаврилов Максим</t>
  </si>
  <si>
    <t>Ольшевский Михаил</t>
  </si>
  <si>
    <t>Панов Алексей</t>
  </si>
  <si>
    <t>Скрипов Анатолий</t>
  </si>
  <si>
    <t>Томин Виталий</t>
  </si>
  <si>
    <t>Вертикаль</t>
  </si>
  <si>
    <t>Трасса 1</t>
  </si>
  <si>
    <t>ТОР</t>
  </si>
  <si>
    <t>ФСК "Локомотив"</t>
  </si>
  <si>
    <t>СДЮШОР-9 ДДС</t>
  </si>
  <si>
    <t>ПРОТОКОЛ РЕЗУЛЬТАТОВ</t>
  </si>
  <si>
    <t>12,70-</t>
  </si>
  <si>
    <t>11,90-</t>
  </si>
  <si>
    <t>11,80-</t>
  </si>
  <si>
    <t>10,00+</t>
  </si>
  <si>
    <t>9,50-</t>
  </si>
  <si>
    <t>9,40-</t>
  </si>
  <si>
    <t>6,80+</t>
  </si>
  <si>
    <t>6,20+</t>
  </si>
  <si>
    <t>3,50-</t>
  </si>
  <si>
    <t>11,00-</t>
  </si>
  <si>
    <t>8,70+</t>
  </si>
  <si>
    <t>5,90-</t>
  </si>
  <si>
    <t>5,60+</t>
  </si>
  <si>
    <t>4,50+</t>
  </si>
  <si>
    <t>4,50-</t>
  </si>
  <si>
    <t>4,00-</t>
  </si>
  <si>
    <t>3,50+</t>
  </si>
  <si>
    <t>9,00-</t>
  </si>
  <si>
    <t>10,20-</t>
  </si>
  <si>
    <t>7,80+</t>
  </si>
  <si>
    <t>6,70-</t>
  </si>
  <si>
    <t>6,00+</t>
  </si>
  <si>
    <t>6,00-</t>
  </si>
  <si>
    <t>5,50+</t>
  </si>
  <si>
    <t>4,40-</t>
  </si>
  <si>
    <t>7,90+</t>
  </si>
  <si>
    <t>Баллы</t>
  </si>
  <si>
    <t>Трасса 2</t>
  </si>
  <si>
    <t>Краснодар</t>
  </si>
  <si>
    <t>ЦДЮТ</t>
  </si>
  <si>
    <t>5,60-</t>
  </si>
  <si>
    <t>5,40+</t>
  </si>
  <si>
    <t>5,40-</t>
  </si>
  <si>
    <t>4,80+</t>
  </si>
  <si>
    <t>4,80-</t>
  </si>
  <si>
    <t>4,60+</t>
  </si>
  <si>
    <t>3,70+</t>
  </si>
  <si>
    <t>2,50-</t>
  </si>
  <si>
    <t>1,50-</t>
  </si>
  <si>
    <t>Койдан Денис</t>
  </si>
  <si>
    <t>11,20+</t>
  </si>
  <si>
    <t>10,70-</t>
  </si>
  <si>
    <t>9,80+</t>
  </si>
  <si>
    <t>9,80-</t>
  </si>
  <si>
    <t>9,00+</t>
  </si>
  <si>
    <t>7,80-</t>
  </si>
  <si>
    <t>4,30-</t>
  </si>
  <si>
    <t>3,00+</t>
  </si>
  <si>
    <t>11,10-</t>
  </si>
  <si>
    <t>10,00-</t>
  </si>
  <si>
    <t>9,60+</t>
  </si>
  <si>
    <t>7,30-</t>
  </si>
  <si>
    <t>6,80-</t>
  </si>
  <si>
    <t>5,50-</t>
  </si>
  <si>
    <t>5,10-</t>
  </si>
  <si>
    <t>2,70+</t>
  </si>
  <si>
    <t>2,40+</t>
  </si>
  <si>
    <t>8,50+</t>
  </si>
  <si>
    <t>8,50-</t>
  </si>
  <si>
    <t>8,30-</t>
  </si>
  <si>
    <t>Финал</t>
  </si>
  <si>
    <t>8,20+</t>
  </si>
  <si>
    <t>8,80-</t>
  </si>
  <si>
    <t>8,20-</t>
  </si>
  <si>
    <t>7,90-</t>
  </si>
  <si>
    <t>6,60-</t>
  </si>
  <si>
    <t>6,60+</t>
  </si>
  <si>
    <t>6,90-</t>
  </si>
  <si>
    <t>6,40+</t>
  </si>
  <si>
    <t>6,90+</t>
  </si>
  <si>
    <t>5,30-</t>
  </si>
  <si>
    <t>6,10-</t>
  </si>
  <si>
    <t>н/я</t>
  </si>
  <si>
    <t>5,30+</t>
  </si>
  <si>
    <t>2,10+</t>
  </si>
  <si>
    <t>8,40-</t>
  </si>
  <si>
    <t>10,90-</t>
  </si>
  <si>
    <t>10,10-</t>
  </si>
  <si>
    <t>11,30-</t>
  </si>
  <si>
    <t>13,80+</t>
  </si>
  <si>
    <t>7,50-</t>
  </si>
  <si>
    <t>5,00+</t>
  </si>
  <si>
    <t>3,80+</t>
  </si>
  <si>
    <t>3,10+</t>
  </si>
  <si>
    <t>3,60+</t>
  </si>
  <si>
    <t>3,10-</t>
  </si>
  <si>
    <t>2,10-</t>
  </si>
  <si>
    <t>10,05-</t>
  </si>
  <si>
    <t>12,20-</t>
  </si>
  <si>
    <t>10,55-</t>
  </si>
  <si>
    <t>10,55+</t>
  </si>
  <si>
    <t>8,60-</t>
  </si>
  <si>
    <t>6,45+</t>
  </si>
  <si>
    <t>7,10-</t>
  </si>
  <si>
    <t>7,70-</t>
  </si>
  <si>
    <t>5,45-</t>
  </si>
  <si>
    <t>5,45+</t>
  </si>
  <si>
    <t>3,00-</t>
  </si>
  <si>
    <t>дискв.</t>
  </si>
  <si>
    <t>-</t>
  </si>
  <si>
    <t>АвтоВАЗ</t>
  </si>
  <si>
    <t>18,00+</t>
  </si>
  <si>
    <t>14,70+</t>
  </si>
  <si>
    <t>19,20+</t>
  </si>
  <si>
    <t>19,50-</t>
  </si>
  <si>
    <t>21,00-</t>
  </si>
  <si>
    <t>15,00-</t>
  </si>
  <si>
    <t>20,30-</t>
  </si>
  <si>
    <t>20,00-</t>
  </si>
  <si>
    <t>16,40+</t>
  </si>
  <si>
    <t>Место</t>
  </si>
  <si>
    <t>Суперфинал</t>
  </si>
  <si>
    <t>Вып. разр.</t>
  </si>
  <si>
    <t>12,40-</t>
  </si>
  <si>
    <t>11,50-</t>
  </si>
  <si>
    <t>15,00+</t>
  </si>
  <si>
    <t>13,60-</t>
  </si>
  <si>
    <t>Зам.по виду: Никитенко О.А.</t>
  </si>
  <si>
    <t>Квалификация</t>
  </si>
  <si>
    <t>Рез-т</t>
  </si>
  <si>
    <t>Зам.по виду: Соловарова Е.В.</t>
  </si>
  <si>
    <t>Старшие юноши.Трудность.</t>
  </si>
  <si>
    <t>Фамилия, имя</t>
  </si>
  <si>
    <t>Младшие юноши. Трудность</t>
  </si>
  <si>
    <t>Мальчики-подростки. Трудность</t>
  </si>
  <si>
    <t>Зам.по виду: Тихвинская Е.О.</t>
  </si>
  <si>
    <t>Старшие девушки. Трудность.</t>
  </si>
  <si>
    <t>Зам. судьи по виду: Никитенко О.А.</t>
  </si>
  <si>
    <t>Шелеметьева Татьяна</t>
  </si>
  <si>
    <t>11,90+</t>
  </si>
  <si>
    <t>МСМК</t>
  </si>
  <si>
    <t>Тарасова Татьяна</t>
  </si>
  <si>
    <t>14,00-</t>
  </si>
  <si>
    <t>Алексеева Ксения</t>
  </si>
  <si>
    <t>11,40-</t>
  </si>
  <si>
    <t>Гаврилова Ольга</t>
  </si>
  <si>
    <t>13,00+</t>
  </si>
  <si>
    <t>Шейко Ксения</t>
  </si>
  <si>
    <t>11,40+</t>
  </si>
  <si>
    <t>Шабалина Мария</t>
  </si>
  <si>
    <t>Кириченко Полина</t>
  </si>
  <si>
    <t>Колентеева Ксения</t>
  </si>
  <si>
    <t>10,45-</t>
  </si>
  <si>
    <t>Шаталова Ника</t>
  </si>
  <si>
    <t>12,80-</t>
  </si>
  <si>
    <t>Руденко Алина</t>
  </si>
  <si>
    <t>ОКСДЮШОР №8</t>
  </si>
  <si>
    <t>Балыбердина Светлана</t>
  </si>
  <si>
    <t>8,00-</t>
  </si>
  <si>
    <t>Шелегеда Юлия</t>
  </si>
  <si>
    <t>Баженова Мария</t>
  </si>
  <si>
    <t>Цыганкова Наталья</t>
  </si>
  <si>
    <t>Станкевич Ольга</t>
  </si>
  <si>
    <t>7,00+</t>
  </si>
  <si>
    <t>Галлямова Надежда</t>
  </si>
  <si>
    <t>Малкова Яна</t>
  </si>
  <si>
    <t>Неволина Елена</t>
  </si>
  <si>
    <t>Бабой Елена</t>
  </si>
  <si>
    <t>Черняева Марина</t>
  </si>
  <si>
    <t>Носаль Александра</t>
  </si>
  <si>
    <t>Айсина Юлия</t>
  </si>
  <si>
    <t>7,00-</t>
  </si>
  <si>
    <t>Шимова Надежда</t>
  </si>
  <si>
    <t>Тимофеева Ольга</t>
  </si>
  <si>
    <t>Квашина Евгения</t>
  </si>
  <si>
    <t>6,40-</t>
  </si>
  <si>
    <t>Никитина Ксения</t>
  </si>
  <si>
    <t>Попова Наталья</t>
  </si>
  <si>
    <t>Курочкина Надежда</t>
  </si>
  <si>
    <t>Окунева Варвара</t>
  </si>
  <si>
    <t>Базарова Алина</t>
  </si>
  <si>
    <t>Носкова Елена</t>
  </si>
  <si>
    <t>Бахматова Анна</t>
  </si>
  <si>
    <t>Денисова Полина</t>
  </si>
  <si>
    <t>2,70-</t>
  </si>
  <si>
    <t>Чернышева Екатерина</t>
  </si>
  <si>
    <t>2,40-</t>
  </si>
  <si>
    <t>Младшие девушки.Трудность.</t>
  </si>
  <si>
    <t>Малышева Александра</t>
  </si>
  <si>
    <t>Черешнева Яна</t>
  </si>
  <si>
    <t>Полехина Ксения</t>
  </si>
  <si>
    <t>18,00-</t>
  </si>
  <si>
    <t>Саулевич Марина</t>
  </si>
  <si>
    <t>13,00-</t>
  </si>
  <si>
    <t>17,50-</t>
  </si>
  <si>
    <t>Михайлова Мария</t>
  </si>
  <si>
    <t>10,70+</t>
  </si>
  <si>
    <t>Дымко Татьяна</t>
  </si>
  <si>
    <t>Андреева Екатерина</t>
  </si>
  <si>
    <t>13,50-</t>
  </si>
  <si>
    <t>17,00-</t>
  </si>
  <si>
    <t>Гайдамакина Алина</t>
  </si>
  <si>
    <t>Карпова Алена</t>
  </si>
  <si>
    <t>16,20-</t>
  </si>
  <si>
    <t>Круглякова Мария</t>
  </si>
  <si>
    <t>7,60+</t>
  </si>
  <si>
    <t>15,80-</t>
  </si>
  <si>
    <t>Канаева Алена</t>
  </si>
  <si>
    <t>8,70-</t>
  </si>
  <si>
    <t>Тонких Анна</t>
  </si>
  <si>
    <t>Мирошниченко Наталья</t>
  </si>
  <si>
    <t>8,10-</t>
  </si>
  <si>
    <t>Шагина Любовь</t>
  </si>
  <si>
    <t>Кропп Виктория</t>
  </si>
  <si>
    <t>Новоселова Анастасия</t>
  </si>
  <si>
    <t>8,10+</t>
  </si>
  <si>
    <t>6,50-</t>
  </si>
  <si>
    <t>Даниленко Екатерина</t>
  </si>
  <si>
    <t>Муратшина Юлия</t>
  </si>
  <si>
    <t>Абрамова Светлана</t>
  </si>
  <si>
    <t>Зуева Кристина</t>
  </si>
  <si>
    <t>Стафеева Елена</t>
  </si>
  <si>
    <t>Сафиулина Эльвира</t>
  </si>
  <si>
    <t>Курбатова Ирина</t>
  </si>
  <si>
    <t>5,90+</t>
  </si>
  <si>
    <t>Вайцеховская Ксения</t>
  </si>
  <si>
    <t>Матукова Анастасия</t>
  </si>
  <si>
    <t>Нагапетян Елена</t>
  </si>
  <si>
    <t>Гадиева Лейсан</t>
  </si>
  <si>
    <t>Мартемьянова Екатерина</t>
  </si>
  <si>
    <t>4,00+</t>
  </si>
  <si>
    <t>Баранова Татьяна</t>
  </si>
  <si>
    <t>Попова Александра</t>
  </si>
  <si>
    <t>Саитгалина Алия</t>
  </si>
  <si>
    <t>Томеску Оксана</t>
  </si>
  <si>
    <t>Букашкина Анастасия</t>
  </si>
  <si>
    <t>3,80-</t>
  </si>
  <si>
    <t>Носкова Ольга</t>
  </si>
  <si>
    <t>Бажанова Василиса</t>
  </si>
  <si>
    <t>3,70-</t>
  </si>
  <si>
    <t>Житенёва Анна</t>
  </si>
  <si>
    <t>Поправко Антонина</t>
  </si>
  <si>
    <t>Калихевич Ольга</t>
  </si>
  <si>
    <t>1,00+</t>
  </si>
  <si>
    <t>Коробкина Екатерина</t>
  </si>
  <si>
    <t>Исламова Альфия</t>
  </si>
  <si>
    <t>Девочки-подростки. Трудность.</t>
  </si>
  <si>
    <t>Фамилия Имя</t>
  </si>
  <si>
    <t>Результат</t>
  </si>
  <si>
    <t>Ермолаева Анастасия</t>
  </si>
  <si>
    <t>18,40-</t>
  </si>
  <si>
    <t>Калниня Эльза</t>
  </si>
  <si>
    <t>17,15+</t>
  </si>
  <si>
    <t>Садовникова Ольга</t>
  </si>
  <si>
    <t>14,74+</t>
  </si>
  <si>
    <t>Серебренная Ася</t>
  </si>
  <si>
    <t>Брыль Анастасия</t>
  </si>
  <si>
    <t>Усманова Динара</t>
  </si>
  <si>
    <t>Фахритдинова Динара</t>
  </si>
  <si>
    <t>12,25+</t>
  </si>
  <si>
    <t>Болгова Мария</t>
  </si>
  <si>
    <t>Якуба Ольга</t>
  </si>
  <si>
    <t>Лукина Любовь</t>
  </si>
  <si>
    <t>Головина Александра</t>
  </si>
  <si>
    <t>Шамсутдинова Айгуль</t>
  </si>
  <si>
    <t>Войтенко Виктория</t>
  </si>
  <si>
    <t>Пухова Мария</t>
  </si>
  <si>
    <t>Магеркина Виктория</t>
  </si>
  <si>
    <t>Катышева Дарья</t>
  </si>
  <si>
    <t>Федоренко Виктория</t>
  </si>
  <si>
    <t>Рагудеева Анна</t>
  </si>
  <si>
    <t>Запевалова Любовь</t>
  </si>
  <si>
    <t>Заикина Анна</t>
  </si>
  <si>
    <t>Норицына Анна</t>
  </si>
  <si>
    <t>Королева Наталья</t>
  </si>
  <si>
    <t>Островская Светлана</t>
  </si>
  <si>
    <t>Ермолаева Ольга</t>
  </si>
  <si>
    <t>Ефремова Варвара</t>
  </si>
  <si>
    <t>Богданова Мария</t>
  </si>
  <si>
    <t>Коренная Анастасия</t>
  </si>
  <si>
    <t>Васильева Мария</t>
  </si>
  <si>
    <t>Иванова Екатерина</t>
  </si>
  <si>
    <t>4,30+</t>
  </si>
  <si>
    <t>Виноградова Мария</t>
  </si>
  <si>
    <t>Носкова Светлана</t>
  </si>
  <si>
    <t>Потапова Екатерина</t>
  </si>
  <si>
    <t>Никулина Евгения</t>
  </si>
  <si>
    <t>Самойлина Анастасия</t>
  </si>
  <si>
    <t>Коровкина Яна</t>
  </si>
  <si>
    <t>Командное юношеское первенство России среди коллективов физкультуры</t>
  </si>
  <si>
    <t>Лазание на трудность.</t>
  </si>
  <si>
    <t>"Вертикаль - СП"</t>
  </si>
  <si>
    <t>"Ящерка"</t>
  </si>
  <si>
    <t>"Норд-Вест"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</si>
</sst>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3" fontId="1" fillId="0" borderId="1" xfId="2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11</xdr:row>
      <xdr:rowOff>0</xdr:rowOff>
    </xdr:from>
    <xdr:ext cx="85725" cy="209550"/>
    <xdr:sp>
      <xdr:nvSpPr>
        <xdr:cNvPr id="1" name="TextBox 8"/>
        <xdr:cNvSpPr txBox="1">
          <a:spLocks noChangeArrowheads="1"/>
        </xdr:cNvSpPr>
      </xdr:nvSpPr>
      <xdr:spPr>
        <a:xfrm>
          <a:off x="8067675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workbookViewId="0" topLeftCell="A2">
      <selection activeCell="L22" sqref="L22"/>
    </sheetView>
  </sheetViews>
  <sheetFormatPr defaultColWidth="9.00390625" defaultRowHeight="12.75"/>
  <cols>
    <col min="1" max="1" width="5.625" style="6" customWidth="1"/>
    <col min="2" max="2" width="16.875" style="1" customWidth="1"/>
    <col min="3" max="3" width="4.125" style="6" customWidth="1"/>
    <col min="4" max="4" width="4.875" style="6" customWidth="1"/>
    <col min="5" max="5" width="11.625" style="1" bestFit="1" customWidth="1"/>
    <col min="6" max="6" width="18.125" style="2" customWidth="1"/>
    <col min="7" max="7" width="7.125" style="12" customWidth="1"/>
    <col min="8" max="8" width="5.375" style="6" customWidth="1"/>
    <col min="9" max="9" width="7.125" style="6" customWidth="1"/>
    <col min="10" max="10" width="5.375" style="1" customWidth="1"/>
    <col min="11" max="11" width="5.75390625" style="1" customWidth="1"/>
    <col min="12" max="12" width="5.375" style="6" customWidth="1"/>
    <col min="13" max="13" width="6.375" style="6" customWidth="1"/>
    <col min="14" max="14" width="5.75390625" style="1" hidden="1" customWidth="1"/>
    <col min="15" max="16384" width="9.125" style="1" customWidth="1"/>
  </cols>
  <sheetData>
    <row r="1" spans="1:14" ht="11.25" hidden="1">
      <c r="A1" s="42" t="s">
        <v>245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3" ht="11.25">
      <c r="A2" s="43" t="s">
        <v>272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1.25">
      <c r="A3" s="43" t="s">
        <v>394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7" ht="11.25">
      <c r="A4" s="2" t="s">
        <v>393</v>
      </c>
      <c r="B4" s="6"/>
      <c r="E4" s="6"/>
      <c r="F4" s="6"/>
      <c r="G4" s="6"/>
    </row>
    <row r="5" spans="1:14" ht="13.5" customHeight="1">
      <c r="A5" s="40" t="s">
        <v>383</v>
      </c>
      <c r="B5" s="40" t="s">
        <v>395</v>
      </c>
      <c r="C5" s="40" t="s">
        <v>243</v>
      </c>
      <c r="D5" s="40" t="s">
        <v>244</v>
      </c>
      <c r="E5" s="40" t="s">
        <v>241</v>
      </c>
      <c r="F5" s="40" t="s">
        <v>242</v>
      </c>
      <c r="G5" s="44" t="s">
        <v>391</v>
      </c>
      <c r="H5" s="45"/>
      <c r="I5" s="45"/>
      <c r="J5" s="45"/>
      <c r="K5" s="46"/>
      <c r="L5" s="41" t="s">
        <v>333</v>
      </c>
      <c r="M5" s="40" t="s">
        <v>385</v>
      </c>
      <c r="N5" s="3"/>
    </row>
    <row r="6" spans="1:14" s="13" customFormat="1" ht="15.75" customHeight="1">
      <c r="A6" s="40"/>
      <c r="B6" s="40"/>
      <c r="C6" s="40"/>
      <c r="D6" s="40"/>
      <c r="E6" s="40"/>
      <c r="F6" s="40"/>
      <c r="G6" s="11" t="s">
        <v>268</v>
      </c>
      <c r="H6" s="11" t="s">
        <v>299</v>
      </c>
      <c r="I6" s="5" t="s">
        <v>300</v>
      </c>
      <c r="J6" s="5" t="s">
        <v>299</v>
      </c>
      <c r="K6" s="11" t="s">
        <v>392</v>
      </c>
      <c r="L6" s="41"/>
      <c r="M6" s="40"/>
      <c r="N6" s="11" t="s">
        <v>299</v>
      </c>
    </row>
    <row r="7" spans="1:14" ht="11.25">
      <c r="A7" s="19">
        <v>1</v>
      </c>
      <c r="B7" s="20" t="s">
        <v>183</v>
      </c>
      <c r="C7" s="19">
        <v>88</v>
      </c>
      <c r="D7" s="19" t="s">
        <v>3</v>
      </c>
      <c r="E7" s="20" t="s">
        <v>184</v>
      </c>
      <c r="F7" s="21"/>
      <c r="G7" s="22" t="s">
        <v>282</v>
      </c>
      <c r="H7" s="22">
        <v>3.5</v>
      </c>
      <c r="I7" s="22" t="s">
        <v>352</v>
      </c>
      <c r="J7" s="22">
        <v>3</v>
      </c>
      <c r="K7" s="22">
        <f aca="true" t="shared" si="0" ref="K7:K64">SQRT(H7*J7)</f>
        <v>3.24037034920393</v>
      </c>
      <c r="L7" s="22" t="s">
        <v>388</v>
      </c>
      <c r="M7" s="26" t="s">
        <v>3</v>
      </c>
      <c r="N7" s="19"/>
    </row>
    <row r="8" spans="1:14" ht="11.25">
      <c r="A8" s="7">
        <v>2</v>
      </c>
      <c r="B8" s="3" t="s">
        <v>175</v>
      </c>
      <c r="C8" s="7">
        <v>87</v>
      </c>
      <c r="D8" s="7" t="s">
        <v>3</v>
      </c>
      <c r="E8" s="3" t="s">
        <v>172</v>
      </c>
      <c r="F8" s="4" t="s">
        <v>173</v>
      </c>
      <c r="G8" s="8" t="s">
        <v>282</v>
      </c>
      <c r="H8" s="8">
        <v>3.5</v>
      </c>
      <c r="I8" s="8">
        <v>14</v>
      </c>
      <c r="J8" s="8">
        <v>2</v>
      </c>
      <c r="K8" s="8">
        <f t="shared" si="0"/>
        <v>2.6457513110645907</v>
      </c>
      <c r="L8" s="8">
        <v>15</v>
      </c>
      <c r="M8" s="5" t="s">
        <v>3</v>
      </c>
      <c r="N8" s="7"/>
    </row>
    <row r="9" spans="1:14" ht="11.25">
      <c r="A9" s="7">
        <v>3</v>
      </c>
      <c r="B9" s="3" t="s">
        <v>154</v>
      </c>
      <c r="C9" s="7">
        <v>87</v>
      </c>
      <c r="D9" s="7" t="s">
        <v>3</v>
      </c>
      <c r="E9" s="3" t="s">
        <v>8</v>
      </c>
      <c r="F9" s="4" t="s">
        <v>146</v>
      </c>
      <c r="G9" s="8">
        <v>10.3</v>
      </c>
      <c r="H9" s="8">
        <v>6</v>
      </c>
      <c r="I9" s="8" t="s">
        <v>351</v>
      </c>
      <c r="J9" s="8">
        <v>4</v>
      </c>
      <c r="K9" s="8">
        <f t="shared" si="0"/>
        <v>4.898979485566356</v>
      </c>
      <c r="L9" s="8" t="s">
        <v>389</v>
      </c>
      <c r="M9" s="5" t="s">
        <v>3</v>
      </c>
      <c r="N9" s="7"/>
    </row>
    <row r="10" spans="1:14" ht="11.25">
      <c r="A10" s="7">
        <v>4</v>
      </c>
      <c r="B10" s="3" t="s">
        <v>97</v>
      </c>
      <c r="C10" s="7">
        <v>88</v>
      </c>
      <c r="D10" s="7" t="s">
        <v>3</v>
      </c>
      <c r="E10" s="3" t="s">
        <v>83</v>
      </c>
      <c r="F10" s="4" t="s">
        <v>98</v>
      </c>
      <c r="G10" s="8" t="s">
        <v>282</v>
      </c>
      <c r="H10" s="8">
        <v>3.5</v>
      </c>
      <c r="I10" s="8">
        <v>8.8</v>
      </c>
      <c r="J10" s="8">
        <v>8</v>
      </c>
      <c r="K10" s="8">
        <f t="shared" si="0"/>
        <v>5.291502622129181</v>
      </c>
      <c r="L10" s="8">
        <v>12.4</v>
      </c>
      <c r="M10" s="5" t="s">
        <v>3</v>
      </c>
      <c r="N10" s="7"/>
    </row>
    <row r="11" spans="1:14" ht="11.25">
      <c r="A11" s="7">
        <v>5</v>
      </c>
      <c r="B11" s="3" t="s">
        <v>179</v>
      </c>
      <c r="C11" s="7">
        <v>88</v>
      </c>
      <c r="D11" s="7" t="s">
        <v>3</v>
      </c>
      <c r="E11" s="3" t="s">
        <v>172</v>
      </c>
      <c r="F11" s="4" t="s">
        <v>173</v>
      </c>
      <c r="G11" s="8">
        <v>5.9</v>
      </c>
      <c r="H11" s="8">
        <v>9.5</v>
      </c>
      <c r="I11" s="8" t="s">
        <v>348</v>
      </c>
      <c r="J11" s="8">
        <v>11</v>
      </c>
      <c r="K11" s="8">
        <f t="shared" si="0"/>
        <v>10.222524150130436</v>
      </c>
      <c r="L11" s="8">
        <v>12.4</v>
      </c>
      <c r="M11" s="5" t="s">
        <v>3</v>
      </c>
      <c r="N11" s="7"/>
    </row>
    <row r="12" spans="1:14" ht="11.25">
      <c r="A12" s="7">
        <v>6</v>
      </c>
      <c r="B12" s="3" t="s">
        <v>32</v>
      </c>
      <c r="C12" s="7">
        <v>87</v>
      </c>
      <c r="D12" s="7" t="s">
        <v>3</v>
      </c>
      <c r="E12" s="3" t="s">
        <v>26</v>
      </c>
      <c r="F12" s="4" t="s">
        <v>27</v>
      </c>
      <c r="G12" s="8" t="s">
        <v>282</v>
      </c>
      <c r="H12" s="8">
        <v>3.5</v>
      </c>
      <c r="I12" s="8" t="s">
        <v>350</v>
      </c>
      <c r="J12" s="8">
        <v>6.5</v>
      </c>
      <c r="K12" s="8">
        <f t="shared" si="0"/>
        <v>4.769696007084728</v>
      </c>
      <c r="L12" s="8" t="s">
        <v>386</v>
      </c>
      <c r="M12" s="5" t="s">
        <v>3</v>
      </c>
      <c r="N12" s="7"/>
    </row>
    <row r="13" spans="1:14" ht="11.25">
      <c r="A13" s="7">
        <v>7</v>
      </c>
      <c r="B13" s="3" t="s">
        <v>265</v>
      </c>
      <c r="C13" s="7">
        <v>87</v>
      </c>
      <c r="D13" s="7" t="s">
        <v>3</v>
      </c>
      <c r="E13" s="3" t="s">
        <v>26</v>
      </c>
      <c r="F13" s="4" t="s">
        <v>121</v>
      </c>
      <c r="G13" s="8" t="s">
        <v>284</v>
      </c>
      <c r="H13" s="8">
        <v>14</v>
      </c>
      <c r="I13" s="8" t="s">
        <v>348</v>
      </c>
      <c r="J13" s="8">
        <v>11</v>
      </c>
      <c r="K13" s="8">
        <f t="shared" si="0"/>
        <v>12.409673645990857</v>
      </c>
      <c r="L13" s="8" t="s">
        <v>386</v>
      </c>
      <c r="M13" s="5" t="s">
        <v>3</v>
      </c>
      <c r="N13" s="7"/>
    </row>
    <row r="14" spans="1:14" ht="11.25">
      <c r="A14" s="7">
        <v>8</v>
      </c>
      <c r="B14" s="3" t="s">
        <v>140</v>
      </c>
      <c r="C14" s="7">
        <v>87</v>
      </c>
      <c r="D14" s="7" t="s">
        <v>3</v>
      </c>
      <c r="E14" s="3" t="s">
        <v>8</v>
      </c>
      <c r="F14" s="4" t="s">
        <v>271</v>
      </c>
      <c r="G14" s="8" t="s">
        <v>284</v>
      </c>
      <c r="H14" s="8">
        <v>14</v>
      </c>
      <c r="I14" s="8" t="s">
        <v>348</v>
      </c>
      <c r="J14" s="8">
        <v>11</v>
      </c>
      <c r="K14" s="8">
        <f t="shared" si="0"/>
        <v>12.409673645990857</v>
      </c>
      <c r="L14" s="8">
        <v>11.5</v>
      </c>
      <c r="M14" s="5" t="s">
        <v>3</v>
      </c>
      <c r="N14" s="7"/>
    </row>
    <row r="15" spans="1:14" ht="11.25">
      <c r="A15" s="7">
        <v>9</v>
      </c>
      <c r="B15" s="3" t="s">
        <v>233</v>
      </c>
      <c r="C15" s="7">
        <v>87</v>
      </c>
      <c r="D15" s="7" t="s">
        <v>3</v>
      </c>
      <c r="E15" s="3" t="s">
        <v>234</v>
      </c>
      <c r="F15" s="4" t="s">
        <v>217</v>
      </c>
      <c r="G15" s="8" t="s">
        <v>283</v>
      </c>
      <c r="H15" s="8">
        <v>7</v>
      </c>
      <c r="I15" s="8" t="s">
        <v>350</v>
      </c>
      <c r="J15" s="8">
        <v>6.5</v>
      </c>
      <c r="K15" s="8">
        <f t="shared" si="0"/>
        <v>6.745368781616021</v>
      </c>
      <c r="L15" s="8" t="s">
        <v>387</v>
      </c>
      <c r="M15" s="5" t="s">
        <v>3</v>
      </c>
      <c r="N15" s="7"/>
    </row>
    <row r="16" spans="1:14" ht="11.25">
      <c r="A16" s="7">
        <v>10</v>
      </c>
      <c r="B16" s="3" t="s">
        <v>100</v>
      </c>
      <c r="C16" s="7">
        <v>87</v>
      </c>
      <c r="D16" s="7" t="s">
        <v>3</v>
      </c>
      <c r="E16" s="3" t="s">
        <v>83</v>
      </c>
      <c r="F16" s="4" t="s">
        <v>98</v>
      </c>
      <c r="G16" s="8">
        <v>5.9</v>
      </c>
      <c r="H16" s="8">
        <v>9.5</v>
      </c>
      <c r="I16" s="8" t="s">
        <v>349</v>
      </c>
      <c r="J16" s="8">
        <v>5</v>
      </c>
      <c r="K16" s="8">
        <f t="shared" si="0"/>
        <v>6.892024376045111</v>
      </c>
      <c r="L16" s="8" t="s">
        <v>387</v>
      </c>
      <c r="M16" s="5" t="s">
        <v>3</v>
      </c>
      <c r="N16" s="7"/>
    </row>
    <row r="17" spans="1:14" ht="12" thickBot="1">
      <c r="A17" s="16">
        <v>11</v>
      </c>
      <c r="B17" s="15" t="s">
        <v>64</v>
      </c>
      <c r="C17" s="16">
        <v>87</v>
      </c>
      <c r="D17" s="16" t="s">
        <v>28</v>
      </c>
      <c r="E17" s="15" t="s">
        <v>51</v>
      </c>
      <c r="F17" s="17" t="s">
        <v>52</v>
      </c>
      <c r="G17" s="18" t="s">
        <v>269</v>
      </c>
      <c r="H17" s="18">
        <v>1</v>
      </c>
      <c r="I17" s="18" t="s">
        <v>269</v>
      </c>
      <c r="J17" s="18">
        <v>1</v>
      </c>
      <c r="K17" s="18">
        <f t="shared" si="0"/>
        <v>1</v>
      </c>
      <c r="L17" s="18">
        <v>10.1</v>
      </c>
      <c r="M17" s="27" t="s">
        <v>3</v>
      </c>
      <c r="N17" s="7"/>
    </row>
    <row r="18" spans="1:14" ht="11.25">
      <c r="A18" s="19">
        <v>12</v>
      </c>
      <c r="B18" s="20" t="s">
        <v>266</v>
      </c>
      <c r="C18" s="19">
        <v>87</v>
      </c>
      <c r="D18" s="19" t="s">
        <v>3</v>
      </c>
      <c r="E18" s="20" t="s">
        <v>26</v>
      </c>
      <c r="F18" s="21" t="s">
        <v>121</v>
      </c>
      <c r="G18" s="22">
        <v>5.9</v>
      </c>
      <c r="H18" s="22">
        <v>9.5</v>
      </c>
      <c r="I18" s="22">
        <v>7.9</v>
      </c>
      <c r="J18" s="22">
        <v>17.5</v>
      </c>
      <c r="K18" s="22">
        <f t="shared" si="0"/>
        <v>12.893796958227627</v>
      </c>
      <c r="M18" s="26" t="s">
        <v>3</v>
      </c>
      <c r="N18" s="7">
        <v>28</v>
      </c>
    </row>
    <row r="19" spans="1:14" ht="11.25">
      <c r="A19" s="7">
        <v>13</v>
      </c>
      <c r="B19" s="3" t="s">
        <v>238</v>
      </c>
      <c r="C19" s="7">
        <v>88</v>
      </c>
      <c r="D19" s="7" t="s">
        <v>3</v>
      </c>
      <c r="E19" s="3" t="s">
        <v>172</v>
      </c>
      <c r="F19" s="4" t="s">
        <v>173</v>
      </c>
      <c r="G19" s="8" t="s">
        <v>284</v>
      </c>
      <c r="H19" s="8">
        <v>14</v>
      </c>
      <c r="I19" s="8">
        <v>7.9</v>
      </c>
      <c r="J19" s="8">
        <v>17.5</v>
      </c>
      <c r="K19" s="8">
        <f t="shared" si="0"/>
        <v>15.652475842498529</v>
      </c>
      <c r="M19" s="5" t="s">
        <v>3</v>
      </c>
      <c r="N19" s="7">
        <v>26</v>
      </c>
    </row>
    <row r="20" spans="1:14" ht="11.25">
      <c r="A20" s="7">
        <v>14</v>
      </c>
      <c r="B20" s="3" t="s">
        <v>67</v>
      </c>
      <c r="C20" s="7">
        <v>87</v>
      </c>
      <c r="D20" s="7" t="s">
        <v>3</v>
      </c>
      <c r="E20" s="3" t="s">
        <v>51</v>
      </c>
      <c r="F20" s="4" t="s">
        <v>52</v>
      </c>
      <c r="G20" s="8">
        <v>5.4</v>
      </c>
      <c r="H20" s="8">
        <v>23.5</v>
      </c>
      <c r="I20" s="8" t="s">
        <v>348</v>
      </c>
      <c r="J20" s="8">
        <v>11</v>
      </c>
      <c r="K20" s="8">
        <f t="shared" si="0"/>
        <v>16.077935190813527</v>
      </c>
      <c r="M20" s="5" t="s">
        <v>3</v>
      </c>
      <c r="N20" s="7">
        <v>24</v>
      </c>
    </row>
    <row r="21" spans="1:14" ht="11.25">
      <c r="A21" s="7">
        <v>15</v>
      </c>
      <c r="B21" s="3" t="s">
        <v>169</v>
      </c>
      <c r="C21" s="7">
        <v>88</v>
      </c>
      <c r="D21" s="7">
        <v>1</v>
      </c>
      <c r="E21" s="3" t="s">
        <v>83</v>
      </c>
      <c r="F21" s="4" t="s">
        <v>84</v>
      </c>
      <c r="G21" s="8">
        <v>5.9</v>
      </c>
      <c r="H21" s="8">
        <v>9.5</v>
      </c>
      <c r="I21" s="8" t="s">
        <v>294</v>
      </c>
      <c r="J21" s="8">
        <v>27.5</v>
      </c>
      <c r="K21" s="8">
        <f t="shared" si="0"/>
        <v>16.163229875244614</v>
      </c>
      <c r="M21" s="5" t="s">
        <v>3</v>
      </c>
      <c r="N21" s="7">
        <v>22</v>
      </c>
    </row>
    <row r="22" spans="1:14" ht="11.25">
      <c r="A22" s="7">
        <v>16</v>
      </c>
      <c r="B22" s="3" t="s">
        <v>71</v>
      </c>
      <c r="C22" s="7">
        <v>88</v>
      </c>
      <c r="D22" s="7" t="s">
        <v>3</v>
      </c>
      <c r="E22" s="3" t="s">
        <v>51</v>
      </c>
      <c r="F22" s="4" t="s">
        <v>52</v>
      </c>
      <c r="G22" s="8" t="s">
        <v>284</v>
      </c>
      <c r="H22" s="8">
        <v>14</v>
      </c>
      <c r="I22" s="8" t="s">
        <v>353</v>
      </c>
      <c r="J22" s="8">
        <v>20</v>
      </c>
      <c r="K22" s="8">
        <f t="shared" si="0"/>
        <v>16.73320053068151</v>
      </c>
      <c r="M22" s="5">
        <v>1</v>
      </c>
      <c r="N22" s="7">
        <v>20</v>
      </c>
    </row>
    <row r="23" spans="1:14" ht="11.25">
      <c r="A23" s="7">
        <v>17</v>
      </c>
      <c r="B23" s="3" t="s">
        <v>120</v>
      </c>
      <c r="C23" s="7">
        <v>88</v>
      </c>
      <c r="D23" s="7" t="s">
        <v>3</v>
      </c>
      <c r="E23" s="3" t="s">
        <v>26</v>
      </c>
      <c r="F23" s="4" t="s">
        <v>121</v>
      </c>
      <c r="G23" s="8" t="s">
        <v>306</v>
      </c>
      <c r="H23" s="8">
        <v>29</v>
      </c>
      <c r="I23" s="8" t="s">
        <v>348</v>
      </c>
      <c r="J23" s="8">
        <v>11</v>
      </c>
      <c r="K23" s="8">
        <f t="shared" si="0"/>
        <v>17.86057109949175</v>
      </c>
      <c r="M23" s="5">
        <v>1</v>
      </c>
      <c r="N23" s="7">
        <v>18</v>
      </c>
    </row>
    <row r="24" spans="1:14" ht="11.25">
      <c r="A24" s="7">
        <v>18</v>
      </c>
      <c r="B24" s="3" t="s">
        <v>141</v>
      </c>
      <c r="C24" s="7">
        <v>87</v>
      </c>
      <c r="D24" s="7" t="s">
        <v>3</v>
      </c>
      <c r="E24" s="3" t="s">
        <v>8</v>
      </c>
      <c r="F24" s="4" t="s">
        <v>271</v>
      </c>
      <c r="G24" s="8">
        <v>5.6</v>
      </c>
      <c r="H24" s="8">
        <v>18.5</v>
      </c>
      <c r="I24" s="8">
        <v>7.9</v>
      </c>
      <c r="J24" s="8">
        <v>17.5</v>
      </c>
      <c r="K24" s="8">
        <f t="shared" si="0"/>
        <v>17.99305421544658</v>
      </c>
      <c r="M24" s="5">
        <v>1</v>
      </c>
      <c r="N24" s="7">
        <v>16</v>
      </c>
    </row>
    <row r="25" spans="1:14" ht="11.25">
      <c r="A25" s="7">
        <v>19</v>
      </c>
      <c r="B25" s="3" t="s">
        <v>201</v>
      </c>
      <c r="C25" s="7">
        <v>88</v>
      </c>
      <c r="D25" s="7" t="s">
        <v>3</v>
      </c>
      <c r="E25" s="3" t="s">
        <v>222</v>
      </c>
      <c r="F25" s="4" t="s">
        <v>223</v>
      </c>
      <c r="G25" s="8">
        <v>5.4</v>
      </c>
      <c r="H25" s="8">
        <v>23.5</v>
      </c>
      <c r="I25" s="8" t="s">
        <v>298</v>
      </c>
      <c r="J25" s="8">
        <v>14.5</v>
      </c>
      <c r="K25" s="8">
        <f t="shared" si="0"/>
        <v>18.45941494197473</v>
      </c>
      <c r="M25" s="5">
        <v>1</v>
      </c>
      <c r="N25" s="7">
        <v>14</v>
      </c>
    </row>
    <row r="26" spans="1:14" ht="11.25">
      <c r="A26" s="7">
        <v>20</v>
      </c>
      <c r="B26" s="3" t="s">
        <v>70</v>
      </c>
      <c r="C26" s="7">
        <v>87</v>
      </c>
      <c r="D26" s="7" t="s">
        <v>3</v>
      </c>
      <c r="E26" s="3" t="s">
        <v>51</v>
      </c>
      <c r="F26" s="4" t="s">
        <v>52</v>
      </c>
      <c r="G26" s="8" t="s">
        <v>285</v>
      </c>
      <c r="H26" s="8">
        <v>17</v>
      </c>
      <c r="I26" s="24" t="s">
        <v>293</v>
      </c>
      <c r="J26" s="8">
        <v>24.5</v>
      </c>
      <c r="K26" s="8">
        <f t="shared" si="0"/>
        <v>20.40833163195855</v>
      </c>
      <c r="M26" s="5">
        <v>1</v>
      </c>
      <c r="N26" s="7">
        <v>12</v>
      </c>
    </row>
    <row r="27" spans="1:14" ht="11.25">
      <c r="A27" s="7">
        <v>21</v>
      </c>
      <c r="B27" s="3" t="s">
        <v>7</v>
      </c>
      <c r="C27" s="7">
        <v>88</v>
      </c>
      <c r="D27" s="7" t="s">
        <v>3</v>
      </c>
      <c r="E27" s="3" t="s">
        <v>8</v>
      </c>
      <c r="F27" s="4" t="s">
        <v>9</v>
      </c>
      <c r="G27" s="8" t="s">
        <v>306</v>
      </c>
      <c r="H27" s="8">
        <v>29</v>
      </c>
      <c r="I27" s="8" t="s">
        <v>298</v>
      </c>
      <c r="J27" s="8">
        <v>14.5</v>
      </c>
      <c r="K27" s="8">
        <f t="shared" si="0"/>
        <v>20.506096654409877</v>
      </c>
      <c r="M27" s="5">
        <v>1</v>
      </c>
      <c r="N27" s="7">
        <v>10</v>
      </c>
    </row>
    <row r="28" spans="1:14" ht="11.25">
      <c r="A28" s="7">
        <v>22</v>
      </c>
      <c r="B28" s="3" t="s">
        <v>68</v>
      </c>
      <c r="C28" s="7">
        <v>87</v>
      </c>
      <c r="D28" s="7" t="s">
        <v>3</v>
      </c>
      <c r="E28" s="3" t="s">
        <v>51</v>
      </c>
      <c r="F28" s="4" t="s">
        <v>52</v>
      </c>
      <c r="G28" s="8" t="s">
        <v>305</v>
      </c>
      <c r="H28" s="8">
        <v>26.5</v>
      </c>
      <c r="I28" s="8">
        <v>7.9</v>
      </c>
      <c r="J28" s="8">
        <v>17.5</v>
      </c>
      <c r="K28" s="8">
        <f t="shared" si="0"/>
        <v>21.534855467358028</v>
      </c>
      <c r="M28" s="5">
        <v>1</v>
      </c>
      <c r="N28" s="7">
        <v>9</v>
      </c>
    </row>
    <row r="29" spans="1:14" ht="11.25">
      <c r="A29" s="7">
        <v>23</v>
      </c>
      <c r="B29" s="3" t="s">
        <v>93</v>
      </c>
      <c r="C29" s="7">
        <v>88</v>
      </c>
      <c r="D29" s="7" t="s">
        <v>3</v>
      </c>
      <c r="E29" s="3" t="s">
        <v>92</v>
      </c>
      <c r="F29" s="4" t="s">
        <v>247</v>
      </c>
      <c r="G29" s="8" t="s">
        <v>284</v>
      </c>
      <c r="H29" s="8">
        <v>14</v>
      </c>
      <c r="I29" s="8" t="s">
        <v>354</v>
      </c>
      <c r="J29" s="8">
        <v>35</v>
      </c>
      <c r="K29" s="8">
        <f t="shared" si="0"/>
        <v>22.135943621178654</v>
      </c>
      <c r="M29" s="5">
        <v>1</v>
      </c>
      <c r="N29" s="7">
        <v>8</v>
      </c>
    </row>
    <row r="30" spans="1:14" ht="11.25">
      <c r="A30" s="7">
        <v>24</v>
      </c>
      <c r="B30" s="3" t="s">
        <v>14</v>
      </c>
      <c r="C30" s="7">
        <v>88</v>
      </c>
      <c r="D30" s="7" t="s">
        <v>3</v>
      </c>
      <c r="E30" s="3" t="s">
        <v>8</v>
      </c>
      <c r="F30" s="4" t="s">
        <v>15</v>
      </c>
      <c r="G30" s="8">
        <v>5.6</v>
      </c>
      <c r="H30" s="8">
        <v>18.5</v>
      </c>
      <c r="I30" s="8" t="s">
        <v>294</v>
      </c>
      <c r="J30" s="8">
        <v>27.5</v>
      </c>
      <c r="K30" s="8">
        <f t="shared" si="0"/>
        <v>22.555487137279922</v>
      </c>
      <c r="M30" s="5">
        <v>1</v>
      </c>
      <c r="N30" s="7">
        <v>7</v>
      </c>
    </row>
    <row r="31" spans="1:14" ht="11.25">
      <c r="A31" s="7">
        <v>25</v>
      </c>
      <c r="B31" s="3" t="s">
        <v>174</v>
      </c>
      <c r="C31" s="7">
        <v>88</v>
      </c>
      <c r="D31" s="7" t="s">
        <v>3</v>
      </c>
      <c r="E31" s="3" t="s">
        <v>172</v>
      </c>
      <c r="F31" s="4" t="s">
        <v>173</v>
      </c>
      <c r="G31" s="8">
        <v>5.4</v>
      </c>
      <c r="H31" s="8">
        <v>23.5</v>
      </c>
      <c r="I31" s="8">
        <v>6.7</v>
      </c>
      <c r="J31" s="8">
        <v>22</v>
      </c>
      <c r="K31" s="8">
        <f t="shared" si="0"/>
        <v>22.737634001804146</v>
      </c>
      <c r="M31" s="5">
        <v>1</v>
      </c>
      <c r="N31" s="7">
        <v>6</v>
      </c>
    </row>
    <row r="32" spans="1:14" ht="11.25">
      <c r="A32" s="7">
        <v>25</v>
      </c>
      <c r="B32" s="3" t="s">
        <v>112</v>
      </c>
      <c r="C32" s="7">
        <v>88</v>
      </c>
      <c r="D32" s="7" t="s">
        <v>3</v>
      </c>
      <c r="E32" s="3" t="s">
        <v>113</v>
      </c>
      <c r="F32" s="4"/>
      <c r="G32" s="8">
        <v>5.4</v>
      </c>
      <c r="H32" s="8">
        <v>23.5</v>
      </c>
      <c r="I32" s="8">
        <v>6.7</v>
      </c>
      <c r="J32" s="8">
        <v>22</v>
      </c>
      <c r="K32" s="8">
        <f t="shared" si="0"/>
        <v>22.737634001804146</v>
      </c>
      <c r="M32" s="5">
        <v>1</v>
      </c>
      <c r="N32" s="7" t="s">
        <v>372</v>
      </c>
    </row>
    <row r="33" spans="1:14" ht="11.25">
      <c r="A33" s="7">
        <v>27</v>
      </c>
      <c r="B33" s="3" t="s">
        <v>264</v>
      </c>
      <c r="C33" s="7">
        <v>87</v>
      </c>
      <c r="D33" s="7" t="s">
        <v>3</v>
      </c>
      <c r="E33" s="3" t="s">
        <v>26</v>
      </c>
      <c r="F33" s="4" t="s">
        <v>121</v>
      </c>
      <c r="G33" s="8" t="s">
        <v>304</v>
      </c>
      <c r="H33" s="8">
        <v>21</v>
      </c>
      <c r="I33" s="8" t="s">
        <v>294</v>
      </c>
      <c r="J33" s="8">
        <v>27.5</v>
      </c>
      <c r="K33" s="8">
        <f t="shared" si="0"/>
        <v>24.031229681395832</v>
      </c>
      <c r="M33" s="5">
        <v>1</v>
      </c>
      <c r="N33" s="7">
        <v>5</v>
      </c>
    </row>
    <row r="34" spans="1:14" ht="11.25">
      <c r="A34" s="7">
        <v>28</v>
      </c>
      <c r="B34" s="3" t="s">
        <v>69</v>
      </c>
      <c r="C34" s="7">
        <v>87</v>
      </c>
      <c r="D34" s="7" t="s">
        <v>3</v>
      </c>
      <c r="E34" s="3" t="s">
        <v>51</v>
      </c>
      <c r="F34" s="4" t="s">
        <v>52</v>
      </c>
      <c r="G34" s="8" t="s">
        <v>303</v>
      </c>
      <c r="H34" s="8">
        <v>20</v>
      </c>
      <c r="I34" s="8">
        <v>6</v>
      </c>
      <c r="J34" s="8">
        <v>30.5</v>
      </c>
      <c r="K34" s="8">
        <f t="shared" si="0"/>
        <v>24.698178070456937</v>
      </c>
      <c r="M34" s="5">
        <v>1</v>
      </c>
      <c r="N34" s="7">
        <v>4</v>
      </c>
    </row>
    <row r="35" spans="1:14" ht="11.25">
      <c r="A35" s="7">
        <v>29</v>
      </c>
      <c r="B35" s="3" t="s">
        <v>205</v>
      </c>
      <c r="C35" s="7">
        <v>87</v>
      </c>
      <c r="D35" s="7" t="s">
        <v>3</v>
      </c>
      <c r="E35" s="3" t="s">
        <v>202</v>
      </c>
      <c r="F35" s="4" t="s">
        <v>203</v>
      </c>
      <c r="G35" s="8" t="s">
        <v>306</v>
      </c>
      <c r="H35" s="8">
        <v>29</v>
      </c>
      <c r="I35" s="8">
        <v>6.7</v>
      </c>
      <c r="J35" s="8">
        <v>22</v>
      </c>
      <c r="K35" s="8">
        <f t="shared" si="0"/>
        <v>25.25866188063018</v>
      </c>
      <c r="M35" s="5">
        <v>1</v>
      </c>
      <c r="N35" s="7">
        <v>3</v>
      </c>
    </row>
    <row r="36" spans="1:14" ht="11.25">
      <c r="A36" s="7">
        <v>30</v>
      </c>
      <c r="B36" s="3" t="s">
        <v>127</v>
      </c>
      <c r="C36" s="7">
        <v>87</v>
      </c>
      <c r="D36" s="7" t="s">
        <v>3</v>
      </c>
      <c r="E36" s="3" t="s">
        <v>51</v>
      </c>
      <c r="F36" s="4" t="s">
        <v>126</v>
      </c>
      <c r="G36" s="8" t="s">
        <v>307</v>
      </c>
      <c r="H36" s="8">
        <v>35.5</v>
      </c>
      <c r="I36" s="24" t="s">
        <v>293</v>
      </c>
      <c r="J36" s="8">
        <v>24.5</v>
      </c>
      <c r="K36" s="8">
        <f t="shared" si="0"/>
        <v>29.491524206117255</v>
      </c>
      <c r="M36" s="5">
        <v>1</v>
      </c>
      <c r="N36" s="7">
        <v>2</v>
      </c>
    </row>
    <row r="37" spans="1:14" ht="11.25">
      <c r="A37" s="7">
        <v>31</v>
      </c>
      <c r="B37" s="3" t="s">
        <v>224</v>
      </c>
      <c r="C37" s="7">
        <v>88</v>
      </c>
      <c r="D37" s="7">
        <v>1</v>
      </c>
      <c r="E37" s="3" t="s">
        <v>222</v>
      </c>
      <c r="F37" s="4" t="s">
        <v>223</v>
      </c>
      <c r="G37" s="8" t="s">
        <v>305</v>
      </c>
      <c r="H37" s="8">
        <v>26.5</v>
      </c>
      <c r="I37" s="8" t="s">
        <v>354</v>
      </c>
      <c r="J37" s="8">
        <v>35</v>
      </c>
      <c r="K37" s="8">
        <f t="shared" si="0"/>
        <v>30.454884665682123</v>
      </c>
      <c r="M37" s="5">
        <v>1</v>
      </c>
      <c r="N37" s="7">
        <v>1</v>
      </c>
    </row>
    <row r="38" spans="1:13" ht="11.25">
      <c r="A38" s="7">
        <v>32</v>
      </c>
      <c r="B38" s="3" t="s">
        <v>170</v>
      </c>
      <c r="C38" s="7">
        <v>88</v>
      </c>
      <c r="D38" s="7">
        <v>1</v>
      </c>
      <c r="E38" s="3" t="s">
        <v>83</v>
      </c>
      <c r="F38" s="4" t="s">
        <v>84</v>
      </c>
      <c r="G38" s="8">
        <v>4.8</v>
      </c>
      <c r="H38" s="8">
        <v>32</v>
      </c>
      <c r="I38" s="8">
        <v>6</v>
      </c>
      <c r="J38" s="8">
        <v>30.5</v>
      </c>
      <c r="K38" s="8">
        <f t="shared" si="0"/>
        <v>31.240998703626616</v>
      </c>
      <c r="M38" s="5">
        <v>1</v>
      </c>
    </row>
    <row r="39" spans="1:13" ht="11.25">
      <c r="A39" s="7">
        <v>33</v>
      </c>
      <c r="B39" s="3" t="s">
        <v>53</v>
      </c>
      <c r="C39" s="7">
        <v>88</v>
      </c>
      <c r="D39" s="7" t="s">
        <v>6</v>
      </c>
      <c r="E39" s="3" t="s">
        <v>51</v>
      </c>
      <c r="F39" s="4" t="s">
        <v>52</v>
      </c>
      <c r="G39" s="8" t="s">
        <v>307</v>
      </c>
      <c r="H39" s="8">
        <v>35.5</v>
      </c>
      <c r="I39" s="8" t="s">
        <v>295</v>
      </c>
      <c r="J39" s="8">
        <v>32.5</v>
      </c>
      <c r="K39" s="8">
        <f t="shared" si="0"/>
        <v>33.96689564855758</v>
      </c>
      <c r="M39" s="5" t="s">
        <v>11</v>
      </c>
    </row>
    <row r="40" spans="1:13" ht="11.25">
      <c r="A40" s="7">
        <v>34</v>
      </c>
      <c r="B40" s="3" t="s">
        <v>171</v>
      </c>
      <c r="C40" s="7">
        <v>88</v>
      </c>
      <c r="D40" s="7">
        <v>1</v>
      </c>
      <c r="E40" s="3" t="s">
        <v>83</v>
      </c>
      <c r="F40" s="4" t="s">
        <v>84</v>
      </c>
      <c r="G40" s="8">
        <v>4.8</v>
      </c>
      <c r="H40" s="8">
        <v>32</v>
      </c>
      <c r="I40" s="8" t="s">
        <v>355</v>
      </c>
      <c r="J40" s="8">
        <v>40</v>
      </c>
      <c r="K40" s="8">
        <f t="shared" si="0"/>
        <v>35.77708763999664</v>
      </c>
      <c r="M40" s="5">
        <v>2</v>
      </c>
    </row>
    <row r="41" spans="1:13" ht="11.25">
      <c r="A41" s="7">
        <v>35</v>
      </c>
      <c r="B41" s="3" t="s">
        <v>263</v>
      </c>
      <c r="C41" s="7">
        <v>87</v>
      </c>
      <c r="D41" s="7" t="s">
        <v>3</v>
      </c>
      <c r="E41" s="3" t="s">
        <v>26</v>
      </c>
      <c r="F41" s="4" t="s">
        <v>121</v>
      </c>
      <c r="G41" s="8" t="s">
        <v>309</v>
      </c>
      <c r="H41" s="8">
        <v>47</v>
      </c>
      <c r="I41" s="8" t="s">
        <v>294</v>
      </c>
      <c r="J41" s="8">
        <v>27.5</v>
      </c>
      <c r="K41" s="8">
        <f t="shared" si="0"/>
        <v>35.9513560244951</v>
      </c>
      <c r="M41" s="5">
        <v>2</v>
      </c>
    </row>
    <row r="42" spans="1:13" ht="11.25">
      <c r="A42" s="7">
        <v>36</v>
      </c>
      <c r="B42" s="3" t="s">
        <v>192</v>
      </c>
      <c r="C42" s="7">
        <v>87</v>
      </c>
      <c r="D42" s="7">
        <v>1</v>
      </c>
      <c r="E42" s="3" t="s">
        <v>23</v>
      </c>
      <c r="F42" s="4" t="s">
        <v>267</v>
      </c>
      <c r="G42" s="8">
        <v>4.6</v>
      </c>
      <c r="H42" s="8">
        <v>43</v>
      </c>
      <c r="I42" s="8" t="s">
        <v>295</v>
      </c>
      <c r="J42" s="8">
        <v>32.5</v>
      </c>
      <c r="K42" s="8">
        <f t="shared" si="0"/>
        <v>37.383151285037485</v>
      </c>
      <c r="M42" s="5">
        <v>2</v>
      </c>
    </row>
    <row r="43" spans="1:13" ht="11.25">
      <c r="A43" s="7">
        <v>37</v>
      </c>
      <c r="B43" s="3" t="s">
        <v>95</v>
      </c>
      <c r="C43" s="7">
        <v>88</v>
      </c>
      <c r="D43" s="7">
        <v>2</v>
      </c>
      <c r="E43" s="3" t="s">
        <v>92</v>
      </c>
      <c r="F43" s="4" t="s">
        <v>247</v>
      </c>
      <c r="G43" s="8" t="s">
        <v>308</v>
      </c>
      <c r="H43" s="8">
        <v>39</v>
      </c>
      <c r="I43" s="8" t="s">
        <v>286</v>
      </c>
      <c r="J43" s="8">
        <v>37</v>
      </c>
      <c r="K43" s="8">
        <f t="shared" si="0"/>
        <v>37.986839826445156</v>
      </c>
      <c r="M43" s="5">
        <v>2</v>
      </c>
    </row>
    <row r="44" spans="1:13" ht="11.25">
      <c r="A44" s="7">
        <v>38</v>
      </c>
      <c r="B44" s="3" t="s">
        <v>114</v>
      </c>
      <c r="C44" s="7">
        <v>88</v>
      </c>
      <c r="D44" s="7" t="s">
        <v>2</v>
      </c>
      <c r="E44" s="3" t="s">
        <v>113</v>
      </c>
      <c r="F44" s="4"/>
      <c r="G44" s="8">
        <v>4.8</v>
      </c>
      <c r="H44" s="8">
        <v>32</v>
      </c>
      <c r="I44" s="8" t="s">
        <v>356</v>
      </c>
      <c r="J44" s="8">
        <v>45.5</v>
      </c>
      <c r="K44" s="8">
        <f t="shared" si="0"/>
        <v>38.157568056677825</v>
      </c>
      <c r="M44" s="5" t="s">
        <v>13</v>
      </c>
    </row>
    <row r="45" spans="1:13" ht="11.25">
      <c r="A45" s="7">
        <v>39</v>
      </c>
      <c r="B45" s="3" t="s">
        <v>77</v>
      </c>
      <c r="C45" s="7">
        <v>88</v>
      </c>
      <c r="D45" s="7" t="s">
        <v>11</v>
      </c>
      <c r="E45" s="3" t="s">
        <v>51</v>
      </c>
      <c r="F45" s="4" t="s">
        <v>52</v>
      </c>
      <c r="G45" s="8">
        <v>4.6</v>
      </c>
      <c r="H45" s="8">
        <v>43</v>
      </c>
      <c r="I45" s="8" t="s">
        <v>354</v>
      </c>
      <c r="J45" s="8">
        <v>35</v>
      </c>
      <c r="K45" s="8">
        <f t="shared" si="0"/>
        <v>38.79432948254165</v>
      </c>
      <c r="M45" s="5">
        <v>3</v>
      </c>
    </row>
    <row r="46" spans="1:13" ht="11.25">
      <c r="A46" s="7">
        <v>40</v>
      </c>
      <c r="B46" s="3" t="s">
        <v>94</v>
      </c>
      <c r="C46" s="7">
        <v>88</v>
      </c>
      <c r="D46" s="7" t="s">
        <v>3</v>
      </c>
      <c r="E46" s="3" t="s">
        <v>92</v>
      </c>
      <c r="F46" s="4" t="s">
        <v>247</v>
      </c>
      <c r="G46" s="8" t="s">
        <v>307</v>
      </c>
      <c r="H46" s="8">
        <v>35.5</v>
      </c>
      <c r="I46" s="8" t="s">
        <v>357</v>
      </c>
      <c r="J46" s="8">
        <v>43</v>
      </c>
      <c r="K46" s="8">
        <f t="shared" si="0"/>
        <v>39.07044919117261</v>
      </c>
      <c r="M46" s="5" t="s">
        <v>11</v>
      </c>
    </row>
    <row r="47" spans="1:13" ht="11.25">
      <c r="A47" s="7">
        <v>41</v>
      </c>
      <c r="B47" s="3" t="s">
        <v>215</v>
      </c>
      <c r="C47" s="7">
        <v>88</v>
      </c>
      <c r="D47" s="7">
        <v>1</v>
      </c>
      <c r="E47" s="3" t="s">
        <v>216</v>
      </c>
      <c r="F47" s="4" t="s">
        <v>217</v>
      </c>
      <c r="G47" s="8" t="s">
        <v>307</v>
      </c>
      <c r="H47" s="8">
        <v>35.5</v>
      </c>
      <c r="I47" s="8">
        <v>3.6</v>
      </c>
      <c r="J47" s="8">
        <v>44</v>
      </c>
      <c r="K47" s="8">
        <f t="shared" si="0"/>
        <v>39.52214569073901</v>
      </c>
      <c r="M47" s="5" t="s">
        <v>6</v>
      </c>
    </row>
    <row r="48" spans="1:13" ht="11.25">
      <c r="A48" s="7">
        <v>42</v>
      </c>
      <c r="B48" s="3" t="s">
        <v>160</v>
      </c>
      <c r="C48" s="7">
        <v>87</v>
      </c>
      <c r="D48" s="7" t="s">
        <v>3</v>
      </c>
      <c r="E48" s="3" t="s">
        <v>161</v>
      </c>
      <c r="F48" s="4" t="s">
        <v>162</v>
      </c>
      <c r="G48" s="8" t="s">
        <v>308</v>
      </c>
      <c r="H48" s="8">
        <v>39</v>
      </c>
      <c r="I48" s="8">
        <v>3.8</v>
      </c>
      <c r="J48" s="8">
        <v>42</v>
      </c>
      <c r="K48" s="8">
        <f t="shared" si="0"/>
        <v>40.47221268969612</v>
      </c>
      <c r="M48" s="5" t="s">
        <v>13</v>
      </c>
    </row>
    <row r="49" spans="1:13" ht="11.25">
      <c r="A49" s="7">
        <v>43</v>
      </c>
      <c r="B49" s="3" t="s">
        <v>50</v>
      </c>
      <c r="C49" s="7">
        <v>88</v>
      </c>
      <c r="D49" s="7">
        <v>2</v>
      </c>
      <c r="E49" s="3" t="s">
        <v>51</v>
      </c>
      <c r="F49" s="4" t="s">
        <v>52</v>
      </c>
      <c r="G49" s="8">
        <v>4.6</v>
      </c>
      <c r="H49" s="8">
        <v>43</v>
      </c>
      <c r="I49" s="8" t="s">
        <v>355</v>
      </c>
      <c r="J49" s="8">
        <v>40</v>
      </c>
      <c r="K49" s="8">
        <f t="shared" si="0"/>
        <v>41.47288270665544</v>
      </c>
      <c r="M49" s="5" t="s">
        <v>13</v>
      </c>
    </row>
    <row r="50" spans="1:13" ht="11.25">
      <c r="A50" s="7">
        <v>44</v>
      </c>
      <c r="B50" s="3" t="s">
        <v>122</v>
      </c>
      <c r="C50" s="7">
        <v>88</v>
      </c>
      <c r="D50" s="7" t="s">
        <v>3</v>
      </c>
      <c r="E50" s="3" t="s">
        <v>26</v>
      </c>
      <c r="F50" s="4" t="s">
        <v>121</v>
      </c>
      <c r="G50" s="8" t="s">
        <v>308</v>
      </c>
      <c r="H50" s="8">
        <v>39</v>
      </c>
      <c r="I50" s="8">
        <v>3.1</v>
      </c>
      <c r="J50" s="8">
        <v>49</v>
      </c>
      <c r="K50" s="8">
        <f t="shared" si="0"/>
        <v>43.71498598878879</v>
      </c>
      <c r="M50" s="5" t="s">
        <v>372</v>
      </c>
    </row>
    <row r="51" spans="1:13" ht="11.25">
      <c r="A51" s="7">
        <v>45</v>
      </c>
      <c r="B51" s="3" t="s">
        <v>155</v>
      </c>
      <c r="C51" s="7">
        <v>87</v>
      </c>
      <c r="D51" s="7" t="s">
        <v>13</v>
      </c>
      <c r="E51" s="3" t="s">
        <v>8</v>
      </c>
      <c r="F51" s="4" t="s">
        <v>146</v>
      </c>
      <c r="G51" s="8">
        <v>1.5</v>
      </c>
      <c r="H51" s="8">
        <v>53</v>
      </c>
      <c r="I51" s="8" t="s">
        <v>287</v>
      </c>
      <c r="J51" s="8">
        <v>38</v>
      </c>
      <c r="K51" s="8">
        <f t="shared" si="0"/>
        <v>44.87761134463375</v>
      </c>
      <c r="M51" s="5" t="s">
        <v>372</v>
      </c>
    </row>
    <row r="52" spans="1:13" ht="11.25">
      <c r="A52" s="7">
        <v>46</v>
      </c>
      <c r="B52" s="3" t="s">
        <v>116</v>
      </c>
      <c r="C52" s="7">
        <v>87</v>
      </c>
      <c r="D52" s="7">
        <v>1</v>
      </c>
      <c r="E52" s="3" t="s">
        <v>117</v>
      </c>
      <c r="F52" s="4"/>
      <c r="G52" s="8">
        <v>4.6</v>
      </c>
      <c r="H52" s="8">
        <v>43</v>
      </c>
      <c r="I52" s="8">
        <v>3.1</v>
      </c>
      <c r="J52" s="8">
        <v>49</v>
      </c>
      <c r="K52" s="8">
        <f t="shared" si="0"/>
        <v>45.902069670114</v>
      </c>
      <c r="M52" s="5" t="s">
        <v>372</v>
      </c>
    </row>
    <row r="53" spans="1:13" ht="11.25">
      <c r="A53" s="7">
        <v>47</v>
      </c>
      <c r="B53" s="3" t="s">
        <v>262</v>
      </c>
      <c r="C53" s="7">
        <v>87</v>
      </c>
      <c r="D53" s="7">
        <v>2</v>
      </c>
      <c r="E53" s="3" t="s">
        <v>86</v>
      </c>
      <c r="F53" s="4" t="s">
        <v>87</v>
      </c>
      <c r="G53" s="8">
        <v>1.5</v>
      </c>
      <c r="H53" s="8">
        <v>53</v>
      </c>
      <c r="I53" s="8" t="s">
        <v>355</v>
      </c>
      <c r="J53" s="8">
        <v>40</v>
      </c>
      <c r="K53" s="8">
        <f t="shared" si="0"/>
        <v>46.04345773288535</v>
      </c>
      <c r="M53" s="5" t="s">
        <v>372</v>
      </c>
    </row>
    <row r="54" spans="1:13" ht="11.25">
      <c r="A54" s="7">
        <v>48</v>
      </c>
      <c r="B54" s="3" t="s">
        <v>139</v>
      </c>
      <c r="C54" s="7">
        <v>88</v>
      </c>
      <c r="D54" s="7">
        <v>2</v>
      </c>
      <c r="E54" s="3" t="s">
        <v>8</v>
      </c>
      <c r="F54" s="4" t="s">
        <v>271</v>
      </c>
      <c r="G54" s="8">
        <v>4</v>
      </c>
      <c r="H54" s="8">
        <v>46</v>
      </c>
      <c r="I54" s="8">
        <v>3.1</v>
      </c>
      <c r="J54" s="8">
        <v>49</v>
      </c>
      <c r="K54" s="8">
        <f t="shared" si="0"/>
        <v>47.47630988187688</v>
      </c>
      <c r="M54" s="5" t="s">
        <v>372</v>
      </c>
    </row>
    <row r="55" spans="1:13" ht="11.25">
      <c r="A55" s="7">
        <v>49</v>
      </c>
      <c r="B55" s="3" t="s">
        <v>47</v>
      </c>
      <c r="C55" s="7">
        <v>88</v>
      </c>
      <c r="D55" s="7" t="s">
        <v>6</v>
      </c>
      <c r="E55" s="3" t="s">
        <v>51</v>
      </c>
      <c r="F55" s="4" t="s">
        <v>52</v>
      </c>
      <c r="G55" s="8">
        <v>2.5</v>
      </c>
      <c r="H55" s="8">
        <v>48</v>
      </c>
      <c r="I55" s="8">
        <v>3.1</v>
      </c>
      <c r="J55" s="8">
        <v>49</v>
      </c>
      <c r="K55" s="8">
        <f t="shared" si="0"/>
        <v>48.49742261192856</v>
      </c>
      <c r="M55" s="5" t="s">
        <v>372</v>
      </c>
    </row>
    <row r="56" spans="1:13" ht="11.25">
      <c r="A56" s="7">
        <v>50</v>
      </c>
      <c r="B56" s="3" t="s">
        <v>101</v>
      </c>
      <c r="C56" s="7">
        <v>87</v>
      </c>
      <c r="D56" s="7">
        <v>2</v>
      </c>
      <c r="E56" s="3" t="s">
        <v>83</v>
      </c>
      <c r="F56" s="4" t="s">
        <v>98</v>
      </c>
      <c r="G56" s="8">
        <v>1.5</v>
      </c>
      <c r="H56" s="8">
        <v>53</v>
      </c>
      <c r="I56" s="8" t="s">
        <v>356</v>
      </c>
      <c r="J56" s="8">
        <v>45.5</v>
      </c>
      <c r="K56" s="8">
        <f t="shared" si="0"/>
        <v>49.10702597388687</v>
      </c>
      <c r="M56" s="5" t="s">
        <v>372</v>
      </c>
    </row>
    <row r="57" spans="1:13" ht="11.25">
      <c r="A57" s="7">
        <v>51</v>
      </c>
      <c r="B57" s="3" t="s">
        <v>190</v>
      </c>
      <c r="C57" s="7">
        <v>88</v>
      </c>
      <c r="D57" s="7">
        <v>1</v>
      </c>
      <c r="E57" s="3" t="s">
        <v>8</v>
      </c>
      <c r="F57" s="4" t="s">
        <v>189</v>
      </c>
      <c r="G57" s="8">
        <v>4.6</v>
      </c>
      <c r="H57" s="8">
        <v>43</v>
      </c>
      <c r="I57" s="8">
        <v>1.5</v>
      </c>
      <c r="J57" s="8">
        <v>58</v>
      </c>
      <c r="K57" s="8">
        <f t="shared" si="0"/>
        <v>49.93996395673509</v>
      </c>
      <c r="M57" s="5" t="s">
        <v>372</v>
      </c>
    </row>
    <row r="58" spans="1:13" ht="11.25">
      <c r="A58" s="7">
        <v>52</v>
      </c>
      <c r="B58" s="3" t="s">
        <v>24</v>
      </c>
      <c r="C58" s="7">
        <v>88</v>
      </c>
      <c r="D58" s="7">
        <v>2</v>
      </c>
      <c r="E58" s="3" t="s">
        <v>23</v>
      </c>
      <c r="F58" s="4" t="s">
        <v>267</v>
      </c>
      <c r="G58" s="8" t="s">
        <v>310</v>
      </c>
      <c r="H58" s="8">
        <v>49</v>
      </c>
      <c r="I58" s="8" t="s">
        <v>358</v>
      </c>
      <c r="J58" s="8">
        <v>52.5</v>
      </c>
      <c r="K58" s="8">
        <f t="shared" si="0"/>
        <v>50.71981861166304</v>
      </c>
      <c r="M58" s="5" t="s">
        <v>372</v>
      </c>
    </row>
    <row r="59" spans="1:13" ht="11.25">
      <c r="A59" s="7">
        <v>53</v>
      </c>
      <c r="B59" s="3" t="s">
        <v>118</v>
      </c>
      <c r="C59" s="7">
        <v>87</v>
      </c>
      <c r="D59" s="7">
        <v>2</v>
      </c>
      <c r="E59" s="3" t="s">
        <v>117</v>
      </c>
      <c r="F59" s="4"/>
      <c r="G59" s="8">
        <v>1.5</v>
      </c>
      <c r="H59" s="8">
        <v>53</v>
      </c>
      <c r="I59" s="8">
        <v>3.1</v>
      </c>
      <c r="J59" s="8">
        <v>49</v>
      </c>
      <c r="K59" s="8">
        <f t="shared" si="0"/>
        <v>50.96076922496363</v>
      </c>
      <c r="M59" s="5" t="s">
        <v>372</v>
      </c>
    </row>
    <row r="60" spans="1:13" ht="11.25">
      <c r="A60" s="7">
        <v>54</v>
      </c>
      <c r="B60" s="3" t="s">
        <v>196</v>
      </c>
      <c r="C60" s="7">
        <v>88</v>
      </c>
      <c r="D60" s="7" t="s">
        <v>2</v>
      </c>
      <c r="E60" s="3" t="s">
        <v>194</v>
      </c>
      <c r="F60" s="4" t="s">
        <v>200</v>
      </c>
      <c r="G60" s="8">
        <v>1.5</v>
      </c>
      <c r="H60" s="8">
        <v>53</v>
      </c>
      <c r="I60" s="8">
        <v>2.4</v>
      </c>
      <c r="J60" s="8">
        <v>54.5</v>
      </c>
      <c r="K60" s="8">
        <f t="shared" si="0"/>
        <v>53.744767187141115</v>
      </c>
      <c r="M60" s="5" t="s">
        <v>372</v>
      </c>
    </row>
    <row r="61" spans="1:13" ht="11.25">
      <c r="A61" s="7">
        <v>54</v>
      </c>
      <c r="B61" s="3" t="s">
        <v>91</v>
      </c>
      <c r="C61" s="7">
        <v>88</v>
      </c>
      <c r="D61" s="7">
        <v>3</v>
      </c>
      <c r="E61" s="3" t="s">
        <v>86</v>
      </c>
      <c r="F61" s="4" t="s">
        <v>87</v>
      </c>
      <c r="G61" s="8">
        <v>1.5</v>
      </c>
      <c r="H61" s="8">
        <v>53</v>
      </c>
      <c r="I61" s="8">
        <v>2.4</v>
      </c>
      <c r="J61" s="8">
        <v>54.5</v>
      </c>
      <c r="K61" s="8">
        <f t="shared" si="0"/>
        <v>53.744767187141115</v>
      </c>
      <c r="M61" s="5" t="s">
        <v>372</v>
      </c>
    </row>
    <row r="62" spans="1:13" ht="11.25">
      <c r="A62" s="7">
        <v>56</v>
      </c>
      <c r="B62" s="3" t="s">
        <v>195</v>
      </c>
      <c r="C62" s="7">
        <v>88</v>
      </c>
      <c r="D62" s="7" t="s">
        <v>2</v>
      </c>
      <c r="E62" s="3" t="s">
        <v>194</v>
      </c>
      <c r="F62" s="4" t="s">
        <v>200</v>
      </c>
      <c r="G62" s="8">
        <v>1.5</v>
      </c>
      <c r="H62" s="8">
        <v>53</v>
      </c>
      <c r="I62" s="8">
        <v>2.1</v>
      </c>
      <c r="J62" s="8">
        <v>56</v>
      </c>
      <c r="K62" s="8">
        <f t="shared" si="0"/>
        <v>54.47935388750494</v>
      </c>
      <c r="M62" s="5" t="s">
        <v>372</v>
      </c>
    </row>
    <row r="63" spans="1:13" ht="11.25">
      <c r="A63" s="7">
        <v>57</v>
      </c>
      <c r="B63" s="3" t="s">
        <v>193</v>
      </c>
      <c r="C63" s="7">
        <v>88</v>
      </c>
      <c r="D63" s="7" t="s">
        <v>2</v>
      </c>
      <c r="E63" s="3" t="s">
        <v>194</v>
      </c>
      <c r="F63" s="4" t="s">
        <v>200</v>
      </c>
      <c r="G63" s="8" t="s">
        <v>311</v>
      </c>
      <c r="H63" s="8">
        <v>57</v>
      </c>
      <c r="I63" s="8" t="s">
        <v>358</v>
      </c>
      <c r="J63" s="8">
        <v>52.5</v>
      </c>
      <c r="K63" s="8">
        <f t="shared" si="0"/>
        <v>54.703747586431405</v>
      </c>
      <c r="M63" s="5" t="s">
        <v>372</v>
      </c>
    </row>
    <row r="64" spans="1:13" ht="11.25">
      <c r="A64" s="7">
        <v>58</v>
      </c>
      <c r="B64" s="3" t="s">
        <v>240</v>
      </c>
      <c r="C64" s="7">
        <v>88</v>
      </c>
      <c r="D64" s="7">
        <v>2</v>
      </c>
      <c r="E64" s="3" t="s">
        <v>117</v>
      </c>
      <c r="F64" s="4"/>
      <c r="G64" s="8">
        <v>1</v>
      </c>
      <c r="H64" s="8">
        <v>58</v>
      </c>
      <c r="I64" s="8" t="s">
        <v>359</v>
      </c>
      <c r="J64" s="8">
        <v>57</v>
      </c>
      <c r="K64" s="8">
        <f t="shared" si="0"/>
        <v>57.4978260458602</v>
      </c>
      <c r="M64" s="5" t="s">
        <v>372</v>
      </c>
    </row>
    <row r="65" ht="11.25">
      <c r="H65" s="12"/>
    </row>
    <row r="66" ht="11.25">
      <c r="H66" s="12"/>
    </row>
    <row r="67" ht="11.25">
      <c r="H67" s="12"/>
    </row>
    <row r="68" ht="11.25">
      <c r="H68" s="12"/>
    </row>
    <row r="69" ht="11.25">
      <c r="H69" s="12"/>
    </row>
    <row r="70" ht="11.25">
      <c r="H70" s="12"/>
    </row>
    <row r="71" ht="11.25">
      <c r="H71" s="12"/>
    </row>
    <row r="72" ht="11.25">
      <c r="H72" s="12"/>
    </row>
    <row r="73" ht="11.25">
      <c r="H73" s="12"/>
    </row>
    <row r="74" ht="11.25">
      <c r="H74" s="12"/>
    </row>
    <row r="75" ht="11.25">
      <c r="H75" s="12"/>
    </row>
    <row r="76" ht="11.25">
      <c r="H76" s="12"/>
    </row>
    <row r="77" ht="11.25">
      <c r="H77" s="12"/>
    </row>
    <row r="78" ht="11.25">
      <c r="H78" s="12"/>
    </row>
    <row r="79" ht="11.25">
      <c r="H79" s="12"/>
    </row>
    <row r="80" ht="11.25">
      <c r="H80" s="12"/>
    </row>
    <row r="81" ht="11.25">
      <c r="H81" s="12"/>
    </row>
    <row r="82" ht="11.25">
      <c r="H82" s="12"/>
    </row>
    <row r="83" ht="11.25">
      <c r="H83" s="12"/>
    </row>
    <row r="84" ht="11.25">
      <c r="H84" s="12"/>
    </row>
    <row r="85" ht="11.25">
      <c r="H85" s="12"/>
    </row>
    <row r="86" ht="11.25">
      <c r="H86" s="12"/>
    </row>
    <row r="87" ht="11.25">
      <c r="H87" s="12"/>
    </row>
    <row r="88" ht="11.25">
      <c r="H88" s="12"/>
    </row>
    <row r="89" ht="11.25">
      <c r="H89" s="12"/>
    </row>
    <row r="90" ht="11.25">
      <c r="H90" s="12"/>
    </row>
    <row r="91" ht="11.25">
      <c r="H91" s="12"/>
    </row>
    <row r="92" ht="11.25">
      <c r="H92" s="12"/>
    </row>
    <row r="93" ht="11.25">
      <c r="H93" s="12"/>
    </row>
    <row r="94" ht="11.25">
      <c r="H94" s="12"/>
    </row>
    <row r="95" ht="11.25">
      <c r="H95" s="12"/>
    </row>
    <row r="96" ht="11.25">
      <c r="H96" s="12"/>
    </row>
    <row r="97" ht="11.25">
      <c r="H97" s="12"/>
    </row>
    <row r="98" ht="11.25">
      <c r="H98" s="12"/>
    </row>
    <row r="99" ht="11.25">
      <c r="H99" s="12"/>
    </row>
    <row r="100" ht="11.25">
      <c r="H100" s="12"/>
    </row>
    <row r="101" ht="11.25">
      <c r="H101" s="12"/>
    </row>
    <row r="102" ht="11.25">
      <c r="H102" s="12"/>
    </row>
    <row r="103" ht="11.25">
      <c r="H103" s="12"/>
    </row>
    <row r="104" ht="11.25">
      <c r="H104" s="12"/>
    </row>
    <row r="105" ht="11.25">
      <c r="H105" s="12"/>
    </row>
    <row r="106" ht="11.25">
      <c r="H106" s="12"/>
    </row>
    <row r="107" ht="11.25">
      <c r="H107" s="12"/>
    </row>
    <row r="108" ht="11.25">
      <c r="H108" s="12"/>
    </row>
    <row r="109" ht="11.25">
      <c r="H109" s="12"/>
    </row>
    <row r="110" ht="11.25">
      <c r="H110" s="12"/>
    </row>
    <row r="111" ht="11.25">
      <c r="H111" s="12"/>
    </row>
    <row r="112" ht="11.25">
      <c r="H112" s="12"/>
    </row>
    <row r="113" ht="11.25">
      <c r="H113" s="12"/>
    </row>
    <row r="114" ht="11.25">
      <c r="H114" s="12"/>
    </row>
    <row r="115" ht="11.25">
      <c r="H115" s="12"/>
    </row>
    <row r="116" ht="11.25">
      <c r="H116" s="12"/>
    </row>
    <row r="117" ht="11.25">
      <c r="H117" s="12"/>
    </row>
    <row r="118" ht="11.25">
      <c r="H118" s="12"/>
    </row>
    <row r="119" ht="11.25">
      <c r="H119" s="12"/>
    </row>
    <row r="120" ht="11.25">
      <c r="H120" s="12"/>
    </row>
    <row r="121" ht="11.25">
      <c r="H121" s="12"/>
    </row>
    <row r="122" ht="11.25">
      <c r="H122" s="12"/>
    </row>
    <row r="123" ht="11.25">
      <c r="H123" s="12"/>
    </row>
    <row r="124" ht="11.25">
      <c r="H124" s="12"/>
    </row>
    <row r="125" ht="11.25">
      <c r="H125" s="12"/>
    </row>
    <row r="126" ht="11.25">
      <c r="H126" s="12"/>
    </row>
    <row r="127" ht="11.25">
      <c r="H127" s="12"/>
    </row>
    <row r="128" ht="11.25">
      <c r="H128" s="12"/>
    </row>
    <row r="129" ht="11.25">
      <c r="H129" s="12"/>
    </row>
    <row r="130" ht="11.25">
      <c r="H130" s="12"/>
    </row>
    <row r="131" ht="11.25">
      <c r="H131" s="12"/>
    </row>
    <row r="132" ht="11.25">
      <c r="H132" s="12"/>
    </row>
    <row r="133" ht="11.25">
      <c r="H133" s="12"/>
    </row>
    <row r="134" ht="11.25">
      <c r="H134" s="12"/>
    </row>
    <row r="135" ht="11.25">
      <c r="H135" s="12"/>
    </row>
    <row r="136" ht="11.25">
      <c r="H136" s="12"/>
    </row>
    <row r="137" ht="11.25">
      <c r="H137" s="12"/>
    </row>
    <row r="138" ht="11.25">
      <c r="H138" s="12"/>
    </row>
    <row r="139" ht="11.25">
      <c r="H139" s="12"/>
    </row>
  </sheetData>
  <mergeCells count="12">
    <mergeCell ref="C5:C6"/>
    <mergeCell ref="F5:F6"/>
    <mergeCell ref="E5:E6"/>
    <mergeCell ref="D5:D6"/>
    <mergeCell ref="L5:L6"/>
    <mergeCell ref="A1:N1"/>
    <mergeCell ref="M5:M6"/>
    <mergeCell ref="A2:M2"/>
    <mergeCell ref="A3:M3"/>
    <mergeCell ref="G5:K5"/>
    <mergeCell ref="A5:A6"/>
    <mergeCell ref="B5:B6"/>
  </mergeCells>
  <printOptions horizontalCentered="1"/>
  <pageMargins left="0.31496062992125984" right="0.35433070866141736" top="0.95" bottom="0.5118110236220472" header="0.41" footer="0.5118110236220472"/>
  <pageSetup fitToHeight="1" fitToWidth="1" horizontalDpi="360" verticalDpi="360" orientation="portrait" paperSize="9" scale="93" r:id="rId1"/>
  <headerFooter alignWithMargins="0">
    <oddHeader>&amp;L&amp;8
4-8 января 2004г.&amp;C&amp;8"НЕВСКИЕ ВЕРТИКАЛИ-2004"&amp;R
&amp;8г.Санкт-Петербург</oddHeader>
    <oddFooter>&amp;R&amp;8Страница 4 из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workbookViewId="0" topLeftCell="A1">
      <selection activeCell="N15" sqref="N15"/>
    </sheetView>
  </sheetViews>
  <sheetFormatPr defaultColWidth="9.00390625" defaultRowHeight="12.75"/>
  <cols>
    <col min="1" max="1" width="5.375" style="6" customWidth="1"/>
    <col min="2" max="2" width="18.375" style="1" bestFit="1" customWidth="1"/>
    <col min="3" max="3" width="3.625" style="6" customWidth="1"/>
    <col min="4" max="4" width="4.625" style="6" customWidth="1"/>
    <col min="5" max="5" width="11.625" style="1" bestFit="1" customWidth="1"/>
    <col min="6" max="6" width="17.625" style="2" customWidth="1"/>
    <col min="7" max="7" width="7.75390625" style="12" customWidth="1"/>
    <col min="8" max="8" width="5.375" style="14" customWidth="1"/>
    <col min="9" max="9" width="7.75390625" style="6" customWidth="1"/>
    <col min="10" max="10" width="5.625" style="1" customWidth="1"/>
    <col min="11" max="11" width="8.625" style="1" customWidth="1"/>
    <col min="12" max="12" width="6.875" style="1" customWidth="1"/>
    <col min="13" max="13" width="5.875" style="6" customWidth="1"/>
    <col min="14" max="16384" width="9.125" style="1" customWidth="1"/>
  </cols>
  <sheetData>
    <row r="1" spans="1:13" ht="10.5" customHeight="1">
      <c r="A1" s="43" t="s">
        <v>272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9" customHeight="1">
      <c r="A2" s="43" t="s">
        <v>396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2" ht="9" customHeight="1">
      <c r="A3" s="2" t="s">
        <v>390</v>
      </c>
      <c r="B3" s="6"/>
      <c r="E3" s="6"/>
      <c r="F3" s="6"/>
      <c r="G3" s="6"/>
      <c r="H3" s="6"/>
      <c r="J3" s="6"/>
      <c r="K3" s="6"/>
      <c r="L3" s="6"/>
    </row>
    <row r="4" spans="1:13" ht="12.75" customHeight="1">
      <c r="A4" s="40" t="s">
        <v>383</v>
      </c>
      <c r="B4" s="40" t="s">
        <v>395</v>
      </c>
      <c r="C4" s="40" t="s">
        <v>243</v>
      </c>
      <c r="D4" s="40" t="s">
        <v>244</v>
      </c>
      <c r="E4" s="40" t="s">
        <v>241</v>
      </c>
      <c r="F4" s="40" t="s">
        <v>242</v>
      </c>
      <c r="G4" s="44" t="s">
        <v>391</v>
      </c>
      <c r="H4" s="45"/>
      <c r="I4" s="45"/>
      <c r="J4" s="45"/>
      <c r="K4" s="46"/>
      <c r="L4" s="41" t="s">
        <v>333</v>
      </c>
      <c r="M4" s="40" t="s">
        <v>385</v>
      </c>
    </row>
    <row r="5" spans="1:13" ht="12" customHeight="1">
      <c r="A5" s="40"/>
      <c r="B5" s="40"/>
      <c r="C5" s="40"/>
      <c r="D5" s="40"/>
      <c r="E5" s="40"/>
      <c r="F5" s="40"/>
      <c r="G5" s="11" t="s">
        <v>268</v>
      </c>
      <c r="H5" s="11" t="s">
        <v>299</v>
      </c>
      <c r="I5" s="5" t="s">
        <v>300</v>
      </c>
      <c r="J5" s="5" t="s">
        <v>299</v>
      </c>
      <c r="K5" s="11" t="s">
        <v>392</v>
      </c>
      <c r="L5" s="41"/>
      <c r="M5" s="40"/>
    </row>
    <row r="6" spans="1:13" ht="11.25">
      <c r="A6" s="7">
        <v>1</v>
      </c>
      <c r="B6" s="3" t="s">
        <v>177</v>
      </c>
      <c r="C6" s="7">
        <v>90</v>
      </c>
      <c r="D6" s="7" t="s">
        <v>3</v>
      </c>
      <c r="E6" s="3" t="s">
        <v>172</v>
      </c>
      <c r="F6" s="4" t="s">
        <v>173</v>
      </c>
      <c r="G6" s="8" t="s">
        <v>273</v>
      </c>
      <c r="H6" s="8">
        <v>1</v>
      </c>
      <c r="I6" s="8" t="s">
        <v>361</v>
      </c>
      <c r="J6" s="8">
        <v>4.5</v>
      </c>
      <c r="K6" s="8">
        <f aca="true" t="shared" si="0" ref="K6:K37">SQRT(H6*J6)</f>
        <v>2.1213203435596424</v>
      </c>
      <c r="L6" s="8" t="s">
        <v>269</v>
      </c>
      <c r="M6" s="5" t="s">
        <v>3</v>
      </c>
    </row>
    <row r="7" spans="1:13" ht="11.25">
      <c r="A7" s="7">
        <v>2</v>
      </c>
      <c r="B7" s="3" t="s">
        <v>201</v>
      </c>
      <c r="C7" s="7">
        <v>90</v>
      </c>
      <c r="D7" s="7" t="s">
        <v>3</v>
      </c>
      <c r="E7" s="3" t="s">
        <v>202</v>
      </c>
      <c r="F7" s="4" t="s">
        <v>203</v>
      </c>
      <c r="G7" s="8" t="s">
        <v>314</v>
      </c>
      <c r="H7" s="8">
        <v>11.5</v>
      </c>
      <c r="I7" s="8">
        <v>12.65</v>
      </c>
      <c r="J7" s="8">
        <v>1.5</v>
      </c>
      <c r="K7" s="8">
        <f t="shared" si="0"/>
        <v>4.153311931459037</v>
      </c>
      <c r="L7" s="8" t="s">
        <v>269</v>
      </c>
      <c r="M7" s="5" t="s">
        <v>3</v>
      </c>
    </row>
    <row r="8" spans="1:13" ht="11.25">
      <c r="A8" s="7">
        <v>3</v>
      </c>
      <c r="B8" s="3" t="s">
        <v>251</v>
      </c>
      <c r="C8" s="7">
        <v>89</v>
      </c>
      <c r="D8" s="7" t="s">
        <v>3</v>
      </c>
      <c r="E8" s="3" t="s">
        <v>26</v>
      </c>
      <c r="F8" s="4" t="s">
        <v>121</v>
      </c>
      <c r="G8" s="8">
        <v>10</v>
      </c>
      <c r="H8" s="8">
        <v>18</v>
      </c>
      <c r="I8" s="8">
        <v>12.65</v>
      </c>
      <c r="J8" s="8">
        <v>1.5</v>
      </c>
      <c r="K8" s="8">
        <f t="shared" si="0"/>
        <v>5.196152422706632</v>
      </c>
      <c r="L8" s="8" t="s">
        <v>269</v>
      </c>
      <c r="M8" s="5" t="s">
        <v>3</v>
      </c>
    </row>
    <row r="9" spans="1:13" ht="11.25">
      <c r="A9" s="7">
        <v>4</v>
      </c>
      <c r="B9" s="3" t="s">
        <v>226</v>
      </c>
      <c r="C9" s="7">
        <v>90</v>
      </c>
      <c r="D9" s="7" t="s">
        <v>3</v>
      </c>
      <c r="E9" s="3" t="s">
        <v>222</v>
      </c>
      <c r="F9" s="4" t="s">
        <v>223</v>
      </c>
      <c r="G9" s="8">
        <v>11.1</v>
      </c>
      <c r="H9" s="8">
        <v>6.5</v>
      </c>
      <c r="I9" s="8" t="s">
        <v>360</v>
      </c>
      <c r="J9" s="8">
        <v>13.5</v>
      </c>
      <c r="K9" s="8">
        <f t="shared" si="0"/>
        <v>9.367496997597597</v>
      </c>
      <c r="L9" s="8" t="s">
        <v>378</v>
      </c>
      <c r="M9" s="5" t="s">
        <v>3</v>
      </c>
    </row>
    <row r="10" spans="1:13" ht="11.25">
      <c r="A10" s="7">
        <v>5</v>
      </c>
      <c r="B10" s="3" t="s">
        <v>180</v>
      </c>
      <c r="C10" s="7">
        <v>90</v>
      </c>
      <c r="D10" s="7">
        <v>1</v>
      </c>
      <c r="E10" s="3" t="s">
        <v>172</v>
      </c>
      <c r="F10" s="4" t="s">
        <v>173</v>
      </c>
      <c r="G10" s="8" t="s">
        <v>275</v>
      </c>
      <c r="H10" s="8">
        <v>5</v>
      </c>
      <c r="I10" s="8">
        <v>10.05</v>
      </c>
      <c r="J10" s="8">
        <v>11</v>
      </c>
      <c r="K10" s="8">
        <f t="shared" si="0"/>
        <v>7.416198487095663</v>
      </c>
      <c r="L10" s="8" t="s">
        <v>380</v>
      </c>
      <c r="M10" s="5" t="s">
        <v>3</v>
      </c>
    </row>
    <row r="11" spans="1:13" ht="11.25">
      <c r="A11" s="7">
        <v>6</v>
      </c>
      <c r="B11" s="3" t="s">
        <v>204</v>
      </c>
      <c r="C11" s="7">
        <v>90</v>
      </c>
      <c r="D11" s="7" t="s">
        <v>3</v>
      </c>
      <c r="E11" s="3" t="s">
        <v>202</v>
      </c>
      <c r="F11" s="4" t="s">
        <v>203</v>
      </c>
      <c r="G11" s="8">
        <v>11.9</v>
      </c>
      <c r="H11" s="8">
        <v>2</v>
      </c>
      <c r="I11" s="8">
        <v>6.45</v>
      </c>
      <c r="J11" s="8">
        <v>34.5</v>
      </c>
      <c r="K11" s="8">
        <f t="shared" si="0"/>
        <v>8.306623862918075</v>
      </c>
      <c r="L11" s="8" t="s">
        <v>377</v>
      </c>
      <c r="M11" s="5" t="s">
        <v>3</v>
      </c>
    </row>
    <row r="12" spans="1:13" ht="12">
      <c r="A12" s="7">
        <v>7</v>
      </c>
      <c r="B12" s="3" t="s">
        <v>255</v>
      </c>
      <c r="C12" s="7">
        <v>89</v>
      </c>
      <c r="D12" s="7" t="s">
        <v>3</v>
      </c>
      <c r="E12" s="3" t="s">
        <v>26</v>
      </c>
      <c r="F12" s="4" t="s">
        <v>121</v>
      </c>
      <c r="G12" s="8" t="s">
        <v>278</v>
      </c>
      <c r="H12" s="8">
        <v>25.5</v>
      </c>
      <c r="I12" s="8">
        <v>12.2</v>
      </c>
      <c r="J12" s="8">
        <v>3</v>
      </c>
      <c r="K12" s="8">
        <f t="shared" si="0"/>
        <v>8.74642784226795</v>
      </c>
      <c r="L12" s="8" t="s">
        <v>377</v>
      </c>
      <c r="M12" s="5" t="s">
        <v>3</v>
      </c>
    </row>
    <row r="13" spans="1:13" ht="12">
      <c r="A13" s="7">
        <v>8</v>
      </c>
      <c r="B13" s="3" t="s">
        <v>218</v>
      </c>
      <c r="C13" s="7">
        <v>90</v>
      </c>
      <c r="D13" s="7" t="s">
        <v>3</v>
      </c>
      <c r="E13" s="3" t="s">
        <v>216</v>
      </c>
      <c r="F13" s="4" t="s">
        <v>217</v>
      </c>
      <c r="G13" s="8">
        <v>11.8</v>
      </c>
      <c r="H13" s="8">
        <v>4</v>
      </c>
      <c r="I13" s="8">
        <v>7.7</v>
      </c>
      <c r="J13" s="8">
        <v>25</v>
      </c>
      <c r="K13" s="8">
        <f t="shared" si="0"/>
        <v>10</v>
      </c>
      <c r="L13" s="8" t="s">
        <v>377</v>
      </c>
      <c r="M13" s="5" t="s">
        <v>3</v>
      </c>
    </row>
    <row r="14" spans="1:13" ht="11.25">
      <c r="A14" s="7">
        <v>9</v>
      </c>
      <c r="B14" s="3" t="s">
        <v>130</v>
      </c>
      <c r="C14" s="7">
        <v>89</v>
      </c>
      <c r="D14" s="7">
        <v>1</v>
      </c>
      <c r="E14" s="3" t="s">
        <v>92</v>
      </c>
      <c r="F14" s="4"/>
      <c r="G14" s="8" t="s">
        <v>274</v>
      </c>
      <c r="H14" s="8">
        <v>3</v>
      </c>
      <c r="I14" s="8">
        <v>6.45</v>
      </c>
      <c r="J14" s="8">
        <v>34.5</v>
      </c>
      <c r="K14" s="8">
        <f t="shared" si="0"/>
        <v>10.173494974687902</v>
      </c>
      <c r="L14" s="8" t="s">
        <v>374</v>
      </c>
      <c r="M14" s="5" t="s">
        <v>3</v>
      </c>
    </row>
    <row r="15" spans="1:13" ht="12" thickBot="1">
      <c r="A15" s="16">
        <v>10</v>
      </c>
      <c r="B15" s="15" t="s">
        <v>181</v>
      </c>
      <c r="C15" s="16">
        <v>90</v>
      </c>
      <c r="D15" s="16">
        <v>1</v>
      </c>
      <c r="E15" s="15" t="s">
        <v>182</v>
      </c>
      <c r="F15" s="17"/>
      <c r="G15" s="18">
        <v>11.1</v>
      </c>
      <c r="H15" s="18">
        <v>6.5</v>
      </c>
      <c r="I15" s="18" t="s">
        <v>361</v>
      </c>
      <c r="J15" s="18">
        <v>4.5</v>
      </c>
      <c r="K15" s="18">
        <f t="shared" si="0"/>
        <v>5.408326913195984</v>
      </c>
      <c r="L15" s="18" t="s">
        <v>382</v>
      </c>
      <c r="M15" s="27" t="s">
        <v>3</v>
      </c>
    </row>
    <row r="16" spans="1:13" ht="11.25">
      <c r="A16" s="19">
        <v>11</v>
      </c>
      <c r="B16" s="20" t="s">
        <v>66</v>
      </c>
      <c r="C16" s="19">
        <v>89</v>
      </c>
      <c r="D16" s="19" t="s">
        <v>3</v>
      </c>
      <c r="E16" s="20" t="s">
        <v>65</v>
      </c>
      <c r="F16" s="21" t="s">
        <v>373</v>
      </c>
      <c r="G16" s="22" t="s">
        <v>276</v>
      </c>
      <c r="H16" s="22">
        <v>14.5</v>
      </c>
      <c r="I16" s="22" t="s">
        <v>362</v>
      </c>
      <c r="J16" s="22">
        <v>8</v>
      </c>
      <c r="K16" s="22">
        <f t="shared" si="0"/>
        <v>10.770329614269007</v>
      </c>
      <c r="M16" s="26" t="s">
        <v>3</v>
      </c>
    </row>
    <row r="17" spans="1:13" ht="11.25">
      <c r="A17" s="7">
        <v>12</v>
      </c>
      <c r="B17" s="3" t="s">
        <v>107</v>
      </c>
      <c r="C17" s="7">
        <v>89</v>
      </c>
      <c r="D17" s="7" t="s">
        <v>3</v>
      </c>
      <c r="E17" s="3" t="s">
        <v>105</v>
      </c>
      <c r="F17" s="4" t="s">
        <v>302</v>
      </c>
      <c r="G17" s="8" t="s">
        <v>314</v>
      </c>
      <c r="H17" s="8">
        <v>11.5</v>
      </c>
      <c r="I17" s="8">
        <v>10.05</v>
      </c>
      <c r="J17" s="8">
        <v>11</v>
      </c>
      <c r="K17" s="8">
        <f t="shared" si="0"/>
        <v>11.247221879201993</v>
      </c>
      <c r="M17" s="5" t="s">
        <v>3</v>
      </c>
    </row>
    <row r="18" spans="1:13" ht="11.25">
      <c r="A18" s="19">
        <v>13</v>
      </c>
      <c r="B18" s="3" t="s">
        <v>82</v>
      </c>
      <c r="C18" s="7">
        <v>89</v>
      </c>
      <c r="D18" s="7" t="s">
        <v>3</v>
      </c>
      <c r="E18" s="3" t="s">
        <v>83</v>
      </c>
      <c r="F18" s="4" t="s">
        <v>84</v>
      </c>
      <c r="G18" s="8" t="s">
        <v>321</v>
      </c>
      <c r="H18" s="8">
        <v>8.5</v>
      </c>
      <c r="I18" s="8">
        <v>9.5</v>
      </c>
      <c r="J18" s="8">
        <v>17.5</v>
      </c>
      <c r="K18" s="8">
        <f t="shared" si="0"/>
        <v>12.196310917650468</v>
      </c>
      <c r="M18" s="5" t="s">
        <v>3</v>
      </c>
    </row>
    <row r="19" spans="1:13" ht="11.25">
      <c r="A19" s="7">
        <v>14</v>
      </c>
      <c r="B19" s="3" t="s">
        <v>178</v>
      </c>
      <c r="C19" s="7">
        <v>90</v>
      </c>
      <c r="D19" s="7">
        <v>1</v>
      </c>
      <c r="E19" s="3" t="s">
        <v>172</v>
      </c>
      <c r="F19" s="4" t="s">
        <v>173</v>
      </c>
      <c r="G19" s="8" t="s">
        <v>323</v>
      </c>
      <c r="H19" s="8">
        <v>23</v>
      </c>
      <c r="I19" s="8" t="s">
        <v>362</v>
      </c>
      <c r="J19" s="8">
        <v>8</v>
      </c>
      <c r="K19" s="8">
        <f t="shared" si="0"/>
        <v>13.564659966250536</v>
      </c>
      <c r="M19" s="5" t="s">
        <v>3</v>
      </c>
    </row>
    <row r="20" spans="1:13" ht="11.25">
      <c r="A20" s="19">
        <v>15</v>
      </c>
      <c r="B20" s="3" t="s">
        <v>227</v>
      </c>
      <c r="C20" s="7">
        <v>90</v>
      </c>
      <c r="D20" s="7" t="s">
        <v>3</v>
      </c>
      <c r="E20" s="3" t="s">
        <v>222</v>
      </c>
      <c r="F20" s="4" t="s">
        <v>223</v>
      </c>
      <c r="G20" s="8" t="s">
        <v>314</v>
      </c>
      <c r="H20" s="8">
        <v>11.5</v>
      </c>
      <c r="I20" s="8">
        <v>9.5</v>
      </c>
      <c r="J20" s="8">
        <v>17.5</v>
      </c>
      <c r="K20" s="8">
        <f t="shared" si="0"/>
        <v>14.186260959111108</v>
      </c>
      <c r="M20" s="5">
        <v>1</v>
      </c>
    </row>
    <row r="21" spans="1:13" ht="11.25">
      <c r="A21" s="7">
        <v>16</v>
      </c>
      <c r="B21" s="3" t="s">
        <v>235</v>
      </c>
      <c r="C21" s="7">
        <v>89</v>
      </c>
      <c r="D21" s="7" t="s">
        <v>3</v>
      </c>
      <c r="E21" s="3" t="s">
        <v>234</v>
      </c>
      <c r="F21" s="4" t="s">
        <v>217</v>
      </c>
      <c r="G21" s="8" t="s">
        <v>314</v>
      </c>
      <c r="H21" s="8">
        <v>11.5</v>
      </c>
      <c r="I21" s="8" t="s">
        <v>277</v>
      </c>
      <c r="J21" s="8">
        <v>20</v>
      </c>
      <c r="K21" s="8">
        <f t="shared" si="0"/>
        <v>15.165750888103101</v>
      </c>
      <c r="M21" s="5">
        <v>1</v>
      </c>
    </row>
    <row r="22" spans="1:13" ht="11.25">
      <c r="A22" s="19">
        <v>17</v>
      </c>
      <c r="B22" s="3" t="s">
        <v>156</v>
      </c>
      <c r="C22" s="7">
        <v>89</v>
      </c>
      <c r="D22" s="7" t="s">
        <v>3</v>
      </c>
      <c r="E22" s="3" t="s">
        <v>157</v>
      </c>
      <c r="F22" s="4" t="s">
        <v>270</v>
      </c>
      <c r="G22" s="8">
        <v>9</v>
      </c>
      <c r="H22" s="8">
        <v>29.5</v>
      </c>
      <c r="I22" s="8" t="s">
        <v>362</v>
      </c>
      <c r="J22" s="8">
        <v>8</v>
      </c>
      <c r="K22" s="8">
        <f t="shared" si="0"/>
        <v>15.362291495737216</v>
      </c>
      <c r="M22" s="5">
        <v>1</v>
      </c>
    </row>
    <row r="23" spans="1:13" ht="11.25">
      <c r="A23" s="7">
        <v>18</v>
      </c>
      <c r="B23" s="3" t="s">
        <v>185</v>
      </c>
      <c r="C23" s="7">
        <v>89</v>
      </c>
      <c r="D23" s="7" t="s">
        <v>3</v>
      </c>
      <c r="E23" s="3" t="s">
        <v>184</v>
      </c>
      <c r="F23" s="4"/>
      <c r="G23" s="8">
        <v>9.4</v>
      </c>
      <c r="H23" s="8">
        <v>24</v>
      </c>
      <c r="I23" s="8">
        <v>10.05</v>
      </c>
      <c r="J23" s="8">
        <v>11</v>
      </c>
      <c r="K23" s="8">
        <f t="shared" si="0"/>
        <v>16.24807680927192</v>
      </c>
      <c r="M23" s="5">
        <v>1</v>
      </c>
    </row>
    <row r="24" spans="1:13" ht="11.25">
      <c r="A24" s="19">
        <v>19</v>
      </c>
      <c r="B24" s="3" t="s">
        <v>225</v>
      </c>
      <c r="C24" s="7">
        <v>89</v>
      </c>
      <c r="D24" s="7" t="s">
        <v>3</v>
      </c>
      <c r="E24" s="3" t="s">
        <v>222</v>
      </c>
      <c r="F24" s="4" t="s">
        <v>223</v>
      </c>
      <c r="G24" s="8">
        <v>10</v>
      </c>
      <c r="H24" s="8">
        <v>18</v>
      </c>
      <c r="I24" s="8">
        <v>9.7</v>
      </c>
      <c r="J24" s="8">
        <v>15</v>
      </c>
      <c r="K24" s="8">
        <f t="shared" si="0"/>
        <v>16.431676725154983</v>
      </c>
      <c r="M24" s="5">
        <v>1</v>
      </c>
    </row>
    <row r="25" spans="1:13" ht="11.25">
      <c r="A25" s="7">
        <v>20</v>
      </c>
      <c r="B25" s="3" t="s">
        <v>253</v>
      </c>
      <c r="C25" s="7">
        <v>90</v>
      </c>
      <c r="D25" s="7">
        <v>1</v>
      </c>
      <c r="E25" s="3" t="s">
        <v>26</v>
      </c>
      <c r="F25" s="4" t="s">
        <v>121</v>
      </c>
      <c r="G25" s="8" t="s">
        <v>295</v>
      </c>
      <c r="H25" s="8">
        <v>50</v>
      </c>
      <c r="I25" s="8" t="s">
        <v>363</v>
      </c>
      <c r="J25" s="8">
        <v>6</v>
      </c>
      <c r="K25" s="8">
        <f t="shared" si="0"/>
        <v>17.320508075688775</v>
      </c>
      <c r="M25" s="5">
        <v>1</v>
      </c>
    </row>
    <row r="26" spans="1:13" ht="11.25">
      <c r="A26" s="19">
        <v>21</v>
      </c>
      <c r="B26" s="3" t="s">
        <v>252</v>
      </c>
      <c r="C26" s="7">
        <v>89</v>
      </c>
      <c r="D26" s="7">
        <v>2</v>
      </c>
      <c r="E26" s="3" t="s">
        <v>26</v>
      </c>
      <c r="F26" s="4" t="s">
        <v>121</v>
      </c>
      <c r="G26" s="8" t="s">
        <v>322</v>
      </c>
      <c r="H26" s="8">
        <v>21.5</v>
      </c>
      <c r="I26" s="8">
        <v>9.5</v>
      </c>
      <c r="J26" s="8">
        <v>17.5</v>
      </c>
      <c r="K26" s="8">
        <f t="shared" si="0"/>
        <v>19.397164741270824</v>
      </c>
      <c r="M26" s="5">
        <v>1</v>
      </c>
    </row>
    <row r="27" spans="1:13" ht="11.25">
      <c r="A27" s="7">
        <v>22</v>
      </c>
      <c r="B27" s="3" t="s">
        <v>228</v>
      </c>
      <c r="C27" s="7">
        <v>90</v>
      </c>
      <c r="D27" s="7">
        <v>1</v>
      </c>
      <c r="E27" s="3" t="s">
        <v>222</v>
      </c>
      <c r="F27" s="4" t="s">
        <v>223</v>
      </c>
      <c r="G27" s="8">
        <v>10</v>
      </c>
      <c r="H27" s="8">
        <v>18</v>
      </c>
      <c r="I27" s="8" t="s">
        <v>364</v>
      </c>
      <c r="J27" s="8">
        <v>22</v>
      </c>
      <c r="K27" s="8">
        <f t="shared" si="0"/>
        <v>19.8997487421324</v>
      </c>
      <c r="M27" s="5">
        <v>1</v>
      </c>
    </row>
    <row r="28" spans="1:13" ht="11.25">
      <c r="A28" s="19">
        <v>23</v>
      </c>
      <c r="B28" s="3" t="s">
        <v>99</v>
      </c>
      <c r="C28" s="7">
        <v>89</v>
      </c>
      <c r="D28" s="7">
        <v>1</v>
      </c>
      <c r="E28" s="3" t="s">
        <v>83</v>
      </c>
      <c r="F28" s="4" t="s">
        <v>98</v>
      </c>
      <c r="G28" s="8" t="s">
        <v>322</v>
      </c>
      <c r="H28" s="8">
        <v>21.5</v>
      </c>
      <c r="I28" s="8" t="s">
        <v>364</v>
      </c>
      <c r="J28" s="8">
        <v>22</v>
      </c>
      <c r="K28" s="8">
        <f t="shared" si="0"/>
        <v>21.748563170931547</v>
      </c>
      <c r="M28" s="5">
        <v>1</v>
      </c>
    </row>
    <row r="29" spans="1:13" ht="11.25">
      <c r="A29" s="7">
        <v>24</v>
      </c>
      <c r="B29" s="3" t="s">
        <v>106</v>
      </c>
      <c r="C29" s="7">
        <v>89</v>
      </c>
      <c r="D29" s="7" t="s">
        <v>3</v>
      </c>
      <c r="E29" s="3" t="s">
        <v>105</v>
      </c>
      <c r="F29" s="4" t="s">
        <v>302</v>
      </c>
      <c r="G29" s="8" t="s">
        <v>317</v>
      </c>
      <c r="H29" s="8">
        <v>27.5</v>
      </c>
      <c r="I29" s="8">
        <v>9.5</v>
      </c>
      <c r="J29" s="8">
        <v>17.5</v>
      </c>
      <c r="K29" s="8">
        <f t="shared" si="0"/>
        <v>21.937410968480304</v>
      </c>
      <c r="M29" s="5">
        <v>1</v>
      </c>
    </row>
    <row r="30" spans="1:13" ht="11.25">
      <c r="A30" s="19">
        <v>25</v>
      </c>
      <c r="B30" s="3" t="s">
        <v>254</v>
      </c>
      <c r="C30" s="7">
        <v>89</v>
      </c>
      <c r="D30" s="7" t="s">
        <v>3</v>
      </c>
      <c r="E30" s="3" t="s">
        <v>26</v>
      </c>
      <c r="F30" s="4" t="s">
        <v>121</v>
      </c>
      <c r="G30" s="8">
        <v>10</v>
      </c>
      <c r="H30" s="8">
        <v>18</v>
      </c>
      <c r="I30" s="8">
        <v>7.1</v>
      </c>
      <c r="J30" s="8">
        <v>27</v>
      </c>
      <c r="K30" s="8">
        <f t="shared" si="0"/>
        <v>22.045407685048602</v>
      </c>
      <c r="M30" s="5">
        <v>1</v>
      </c>
    </row>
    <row r="31" spans="1:13" ht="11.25">
      <c r="A31" s="19">
        <v>25</v>
      </c>
      <c r="B31" s="3" t="s">
        <v>72</v>
      </c>
      <c r="C31" s="7">
        <v>89</v>
      </c>
      <c r="D31" s="7" t="s">
        <v>3</v>
      </c>
      <c r="E31" s="3" t="s">
        <v>51</v>
      </c>
      <c r="F31" s="4" t="s">
        <v>52</v>
      </c>
      <c r="G31" s="8" t="s">
        <v>324</v>
      </c>
      <c r="H31" s="8">
        <v>36</v>
      </c>
      <c r="I31" s="8" t="s">
        <v>360</v>
      </c>
      <c r="J31" s="8">
        <v>13.5</v>
      </c>
      <c r="K31" s="8">
        <f t="shared" si="0"/>
        <v>22.045407685048602</v>
      </c>
      <c r="M31" s="5">
        <v>1</v>
      </c>
    </row>
    <row r="32" spans="1:13" ht="11.25">
      <c r="A32" s="19">
        <v>27</v>
      </c>
      <c r="B32" s="3" t="s">
        <v>188</v>
      </c>
      <c r="C32" s="7">
        <v>89</v>
      </c>
      <c r="D32" s="7" t="s">
        <v>3</v>
      </c>
      <c r="E32" s="3" t="s">
        <v>8</v>
      </c>
      <c r="F32" s="4" t="s">
        <v>189</v>
      </c>
      <c r="G32" s="8">
        <v>10</v>
      </c>
      <c r="H32" s="8">
        <v>18</v>
      </c>
      <c r="I32" s="8" t="s">
        <v>365</v>
      </c>
      <c r="J32" s="8">
        <v>31</v>
      </c>
      <c r="K32" s="8">
        <f t="shared" si="0"/>
        <v>23.62202362203543</v>
      </c>
      <c r="M32" s="5">
        <v>1</v>
      </c>
    </row>
    <row r="33" spans="1:13" ht="11.25">
      <c r="A33" s="7">
        <v>28</v>
      </c>
      <c r="B33" s="3" t="s">
        <v>152</v>
      </c>
      <c r="C33" s="7">
        <v>89</v>
      </c>
      <c r="D33" s="7" t="s">
        <v>3</v>
      </c>
      <c r="E33" s="3" t="s">
        <v>8</v>
      </c>
      <c r="F33" s="4" t="s">
        <v>146</v>
      </c>
      <c r="G33" s="8" t="s">
        <v>276</v>
      </c>
      <c r="H33" s="8">
        <v>14.5</v>
      </c>
      <c r="I33" s="8">
        <v>6.2</v>
      </c>
      <c r="J33" s="8">
        <v>39.5</v>
      </c>
      <c r="K33" s="8">
        <f t="shared" si="0"/>
        <v>23.93219588754864</v>
      </c>
      <c r="M33" s="5">
        <v>1</v>
      </c>
    </row>
    <row r="34" spans="1:13" ht="11.25">
      <c r="A34" s="19">
        <v>29</v>
      </c>
      <c r="B34" s="3" t="s">
        <v>102</v>
      </c>
      <c r="C34" s="7">
        <v>90</v>
      </c>
      <c r="D34" s="7">
        <v>1</v>
      </c>
      <c r="E34" s="3" t="s">
        <v>83</v>
      </c>
      <c r="F34" s="4" t="s">
        <v>98</v>
      </c>
      <c r="G34" s="8" t="s">
        <v>317</v>
      </c>
      <c r="H34" s="8">
        <v>27.5</v>
      </c>
      <c r="I34" s="8" t="s">
        <v>364</v>
      </c>
      <c r="J34" s="8">
        <v>22</v>
      </c>
      <c r="K34" s="8">
        <f t="shared" si="0"/>
        <v>24.596747752497688</v>
      </c>
      <c r="M34" s="5">
        <v>1</v>
      </c>
    </row>
    <row r="35" spans="1:13" ht="11.25">
      <c r="A35" s="7">
        <v>30</v>
      </c>
      <c r="B35" s="3" t="s">
        <v>186</v>
      </c>
      <c r="C35" s="7">
        <v>89</v>
      </c>
      <c r="D35" s="7">
        <v>1</v>
      </c>
      <c r="E35" s="3" t="s">
        <v>184</v>
      </c>
      <c r="F35" s="4"/>
      <c r="G35" s="8" t="s">
        <v>321</v>
      </c>
      <c r="H35" s="8">
        <v>8.5</v>
      </c>
      <c r="I35" s="8">
        <v>3</v>
      </c>
      <c r="J35" s="8">
        <v>73</v>
      </c>
      <c r="K35" s="8">
        <f t="shared" si="0"/>
        <v>24.9098374141623</v>
      </c>
      <c r="M35" s="5">
        <v>1</v>
      </c>
    </row>
    <row r="36" spans="1:13" ht="11.25">
      <c r="A36" s="19">
        <v>31</v>
      </c>
      <c r="B36" s="3" t="s">
        <v>54</v>
      </c>
      <c r="C36" s="7">
        <v>89</v>
      </c>
      <c r="D36" s="7" t="s">
        <v>3</v>
      </c>
      <c r="E36" s="3" t="s">
        <v>51</v>
      </c>
      <c r="F36" s="4" t="s">
        <v>52</v>
      </c>
      <c r="G36" s="8" t="s">
        <v>278</v>
      </c>
      <c r="H36" s="8">
        <v>25.5</v>
      </c>
      <c r="I36" s="8" t="s">
        <v>366</v>
      </c>
      <c r="J36" s="8">
        <v>29</v>
      </c>
      <c r="K36" s="8">
        <f t="shared" si="0"/>
        <v>27.193749281774295</v>
      </c>
      <c r="M36" s="5">
        <v>1</v>
      </c>
    </row>
    <row r="37" spans="1:13" ht="11.25">
      <c r="A37" s="7">
        <v>32</v>
      </c>
      <c r="B37" s="3" t="s">
        <v>168</v>
      </c>
      <c r="C37" s="7">
        <v>89</v>
      </c>
      <c r="D37" s="7">
        <v>1</v>
      </c>
      <c r="E37" s="3" t="s">
        <v>83</v>
      </c>
      <c r="F37" s="4" t="s">
        <v>84</v>
      </c>
      <c r="G37" s="8">
        <v>7.3</v>
      </c>
      <c r="H37" s="8">
        <v>34</v>
      </c>
      <c r="I37" s="8" t="s">
        <v>367</v>
      </c>
      <c r="J37" s="8">
        <v>26</v>
      </c>
      <c r="K37" s="8">
        <f t="shared" si="0"/>
        <v>29.732137494637012</v>
      </c>
      <c r="M37" s="5">
        <v>1</v>
      </c>
    </row>
    <row r="38" spans="1:13" ht="11.25">
      <c r="A38" s="19">
        <v>33</v>
      </c>
      <c r="B38" s="3" t="s">
        <v>256</v>
      </c>
      <c r="C38" s="7">
        <v>89</v>
      </c>
      <c r="D38" s="7">
        <v>1</v>
      </c>
      <c r="E38" s="3" t="s">
        <v>26</v>
      </c>
      <c r="F38" s="4" t="s">
        <v>121</v>
      </c>
      <c r="G38" s="8">
        <v>6.8</v>
      </c>
      <c r="H38" s="8">
        <v>41</v>
      </c>
      <c r="I38" s="8">
        <v>8</v>
      </c>
      <c r="J38" s="8">
        <v>24</v>
      </c>
      <c r="K38" s="8">
        <f aca="true" t="shared" si="1" ref="K38:K68">SQRT(H38*J38)</f>
        <v>31.368774282716245</v>
      </c>
      <c r="M38" s="5">
        <v>1</v>
      </c>
    </row>
    <row r="39" spans="1:13" ht="11.25">
      <c r="A39" s="7">
        <v>34</v>
      </c>
      <c r="B39" s="3" t="s">
        <v>109</v>
      </c>
      <c r="C39" s="7">
        <v>90</v>
      </c>
      <c r="D39" s="7">
        <v>1</v>
      </c>
      <c r="E39" s="3" t="s">
        <v>105</v>
      </c>
      <c r="F39" s="4" t="s">
        <v>302</v>
      </c>
      <c r="G39" s="8" t="s">
        <v>279</v>
      </c>
      <c r="H39" s="8">
        <v>38</v>
      </c>
      <c r="I39" s="8" t="s">
        <v>366</v>
      </c>
      <c r="J39" s="8">
        <v>29</v>
      </c>
      <c r="K39" s="8">
        <f t="shared" si="1"/>
        <v>33.19638534539566</v>
      </c>
      <c r="M39" s="5">
        <v>1</v>
      </c>
    </row>
    <row r="40" spans="1:13" ht="11.25">
      <c r="A40" s="19">
        <v>35</v>
      </c>
      <c r="B40" s="3" t="s">
        <v>33</v>
      </c>
      <c r="C40" s="7">
        <v>90</v>
      </c>
      <c r="D40" s="7">
        <v>1</v>
      </c>
      <c r="E40" s="3" t="s">
        <v>26</v>
      </c>
      <c r="F40" s="4" t="s">
        <v>27</v>
      </c>
      <c r="G40" s="8">
        <v>8</v>
      </c>
      <c r="H40" s="8">
        <v>32</v>
      </c>
      <c r="I40" s="8">
        <v>6.45</v>
      </c>
      <c r="J40" s="8">
        <v>34.5</v>
      </c>
      <c r="K40" s="8">
        <f t="shared" si="1"/>
        <v>33.2264954516723</v>
      </c>
      <c r="M40" s="5">
        <v>2</v>
      </c>
    </row>
    <row r="41" spans="1:13" ht="11.25">
      <c r="A41" s="7">
        <v>36</v>
      </c>
      <c r="B41" s="3" t="s">
        <v>108</v>
      </c>
      <c r="C41" s="7">
        <v>90</v>
      </c>
      <c r="D41" s="7" t="s">
        <v>3</v>
      </c>
      <c r="E41" s="3" t="s">
        <v>105</v>
      </c>
      <c r="F41" s="4" t="s">
        <v>302</v>
      </c>
      <c r="G41" s="8">
        <v>6.8</v>
      </c>
      <c r="H41" s="8">
        <v>41</v>
      </c>
      <c r="I41" s="8" t="s">
        <v>366</v>
      </c>
      <c r="J41" s="8">
        <v>29</v>
      </c>
      <c r="K41" s="8">
        <f t="shared" si="1"/>
        <v>34.48187929913333</v>
      </c>
      <c r="M41" s="5">
        <v>2</v>
      </c>
    </row>
    <row r="42" spans="1:13" ht="11.25">
      <c r="A42" s="19">
        <v>37</v>
      </c>
      <c r="B42" s="3" t="s">
        <v>0</v>
      </c>
      <c r="C42" s="7">
        <v>89</v>
      </c>
      <c r="D42" s="7">
        <v>1</v>
      </c>
      <c r="E42" s="3" t="s">
        <v>301</v>
      </c>
      <c r="F42" s="4"/>
      <c r="G42" s="8" t="s">
        <v>290</v>
      </c>
      <c r="H42" s="8">
        <v>31</v>
      </c>
      <c r="I42" s="8">
        <v>6.2</v>
      </c>
      <c r="J42" s="8">
        <v>39.5</v>
      </c>
      <c r="K42" s="8">
        <f t="shared" si="1"/>
        <v>34.99285641384538</v>
      </c>
      <c r="M42" s="5">
        <v>2</v>
      </c>
    </row>
    <row r="43" spans="1:13" ht="11.25">
      <c r="A43" s="7">
        <v>38</v>
      </c>
      <c r="B43" s="3" t="s">
        <v>31</v>
      </c>
      <c r="C43" s="7">
        <v>89</v>
      </c>
      <c r="D43" s="7" t="s">
        <v>3</v>
      </c>
      <c r="E43" s="3" t="s">
        <v>26</v>
      </c>
      <c r="F43" s="4" t="s">
        <v>27</v>
      </c>
      <c r="G43" s="8" t="s">
        <v>324</v>
      </c>
      <c r="H43" s="8">
        <v>36</v>
      </c>
      <c r="I43" s="8">
        <v>6.45</v>
      </c>
      <c r="J43" s="8">
        <v>34.5</v>
      </c>
      <c r="K43" s="8">
        <f t="shared" si="1"/>
        <v>35.24202037341219</v>
      </c>
      <c r="M43" s="5">
        <v>2</v>
      </c>
    </row>
    <row r="44" spans="1:13" ht="11.25">
      <c r="A44" s="19">
        <v>39</v>
      </c>
      <c r="B44" s="3" t="s">
        <v>35</v>
      </c>
      <c r="C44" s="7">
        <v>90</v>
      </c>
      <c r="D44" s="7">
        <v>1</v>
      </c>
      <c r="E44" s="3" t="s">
        <v>26</v>
      </c>
      <c r="F44" s="4" t="s">
        <v>27</v>
      </c>
      <c r="G44" s="8">
        <v>7.5</v>
      </c>
      <c r="H44" s="8">
        <v>33</v>
      </c>
      <c r="I44" s="8" t="s">
        <v>295</v>
      </c>
      <c r="J44" s="8">
        <v>42.5</v>
      </c>
      <c r="K44" s="8">
        <f t="shared" si="1"/>
        <v>37.44996662214801</v>
      </c>
      <c r="M44" s="5">
        <v>2</v>
      </c>
    </row>
    <row r="45" spans="1:13" ht="11.25">
      <c r="A45" s="7">
        <v>40</v>
      </c>
      <c r="B45" s="3" t="s">
        <v>73</v>
      </c>
      <c r="C45" s="7">
        <v>89</v>
      </c>
      <c r="D45" s="7">
        <v>1</v>
      </c>
      <c r="E45" s="3" t="s">
        <v>51</v>
      </c>
      <c r="F45" s="4" t="s">
        <v>52</v>
      </c>
      <c r="G45" s="8" t="s">
        <v>324</v>
      </c>
      <c r="H45" s="8">
        <v>36</v>
      </c>
      <c r="I45" s="8">
        <v>6.2</v>
      </c>
      <c r="J45" s="8">
        <v>39.5</v>
      </c>
      <c r="K45" s="8">
        <f t="shared" si="1"/>
        <v>37.70941526992961</v>
      </c>
      <c r="M45" s="5">
        <v>2</v>
      </c>
    </row>
    <row r="46" spans="1:13" ht="11.25">
      <c r="A46" s="19">
        <v>41</v>
      </c>
      <c r="B46" s="3" t="s">
        <v>248</v>
      </c>
      <c r="C46" s="7">
        <v>89</v>
      </c>
      <c r="D46" s="7" t="s">
        <v>3</v>
      </c>
      <c r="E46" s="3" t="s">
        <v>249</v>
      </c>
      <c r="F46" s="4" t="s">
        <v>250</v>
      </c>
      <c r="G46" s="8">
        <v>9</v>
      </c>
      <c r="H46" s="8">
        <v>29.5</v>
      </c>
      <c r="I46" s="8">
        <v>5.45</v>
      </c>
      <c r="J46" s="8">
        <v>49.5</v>
      </c>
      <c r="K46" s="8">
        <f t="shared" si="1"/>
        <v>38.21321760857099</v>
      </c>
      <c r="M46" s="5">
        <v>3</v>
      </c>
    </row>
    <row r="47" spans="1:13" ht="11.25">
      <c r="A47" s="7">
        <v>42</v>
      </c>
      <c r="B47" s="3" t="s">
        <v>129</v>
      </c>
      <c r="C47" s="7">
        <v>89</v>
      </c>
      <c r="D47" s="7">
        <v>1</v>
      </c>
      <c r="E47" s="3" t="s">
        <v>92</v>
      </c>
      <c r="F47" s="4"/>
      <c r="G47" s="8" t="s">
        <v>325</v>
      </c>
      <c r="H47" s="8">
        <v>44</v>
      </c>
      <c r="I47" s="8">
        <v>6.45</v>
      </c>
      <c r="J47" s="8">
        <v>34.5</v>
      </c>
      <c r="K47" s="8">
        <f t="shared" si="1"/>
        <v>38.961519477556315</v>
      </c>
      <c r="M47" s="5">
        <v>3</v>
      </c>
    </row>
    <row r="48" spans="1:13" ht="11.25">
      <c r="A48" s="19">
        <v>43</v>
      </c>
      <c r="B48" s="3" t="s">
        <v>210</v>
      </c>
      <c r="C48" s="7">
        <v>90</v>
      </c>
      <c r="D48" s="7">
        <v>1</v>
      </c>
      <c r="E48" s="3" t="s">
        <v>207</v>
      </c>
      <c r="F48" s="4" t="s">
        <v>208</v>
      </c>
      <c r="G48" s="8">
        <v>6.8</v>
      </c>
      <c r="H48" s="8">
        <v>41</v>
      </c>
      <c r="I48" s="8">
        <v>6.2</v>
      </c>
      <c r="J48" s="8">
        <v>39.5</v>
      </c>
      <c r="K48" s="8">
        <f t="shared" si="1"/>
        <v>40.24301181571777</v>
      </c>
      <c r="M48" s="5" t="s">
        <v>11</v>
      </c>
    </row>
    <row r="49" spans="1:13" ht="11.25">
      <c r="A49" s="7">
        <v>44</v>
      </c>
      <c r="B49" s="3" t="s">
        <v>104</v>
      </c>
      <c r="C49" s="7">
        <v>90</v>
      </c>
      <c r="D49" s="7">
        <v>1</v>
      </c>
      <c r="E49" s="3" t="s">
        <v>83</v>
      </c>
      <c r="F49" s="4" t="s">
        <v>98</v>
      </c>
      <c r="G49" s="8">
        <v>6.8</v>
      </c>
      <c r="H49" s="8">
        <v>41</v>
      </c>
      <c r="I49" s="8">
        <v>5.45</v>
      </c>
      <c r="J49" s="8">
        <v>49.5</v>
      </c>
      <c r="K49" s="8">
        <f t="shared" si="1"/>
        <v>45.04997225304362</v>
      </c>
      <c r="M49" s="5" t="s">
        <v>13</v>
      </c>
    </row>
    <row r="50" spans="1:13" ht="11.25">
      <c r="A50" s="7">
        <v>44</v>
      </c>
      <c r="B50" s="3" t="s">
        <v>131</v>
      </c>
      <c r="C50" s="7">
        <v>90</v>
      </c>
      <c r="D50" s="7">
        <v>1</v>
      </c>
      <c r="E50" s="3" t="s">
        <v>92</v>
      </c>
      <c r="F50" s="4"/>
      <c r="G50" s="8">
        <v>6.8</v>
      </c>
      <c r="H50" s="8">
        <v>41</v>
      </c>
      <c r="I50" s="8">
        <v>5.45</v>
      </c>
      <c r="J50" s="8">
        <v>49.5</v>
      </c>
      <c r="K50" s="8">
        <f t="shared" si="1"/>
        <v>45.04997225304362</v>
      </c>
      <c r="M50" s="5" t="s">
        <v>13</v>
      </c>
    </row>
    <row r="51" spans="1:13" ht="11.25">
      <c r="A51" s="7">
        <v>46</v>
      </c>
      <c r="B51" s="3" t="s">
        <v>34</v>
      </c>
      <c r="C51" s="7">
        <v>89</v>
      </c>
      <c r="D51" s="7">
        <v>1</v>
      </c>
      <c r="E51" s="3" t="s">
        <v>26</v>
      </c>
      <c r="F51" s="4" t="s">
        <v>27</v>
      </c>
      <c r="G51" s="8">
        <v>3.5</v>
      </c>
      <c r="H51" s="8">
        <v>65.5</v>
      </c>
      <c r="I51" s="8">
        <v>6.45</v>
      </c>
      <c r="J51" s="8">
        <v>34.5</v>
      </c>
      <c r="K51" s="8">
        <f t="shared" si="1"/>
        <v>47.53682782853732</v>
      </c>
      <c r="M51" s="5" t="s">
        <v>372</v>
      </c>
    </row>
    <row r="52" spans="1:13" ht="11.25">
      <c r="A52" s="19">
        <v>47</v>
      </c>
      <c r="B52" s="3" t="s">
        <v>40</v>
      </c>
      <c r="C52" s="7">
        <v>89</v>
      </c>
      <c r="D52" s="7" t="s">
        <v>11</v>
      </c>
      <c r="E52" s="3" t="s">
        <v>51</v>
      </c>
      <c r="F52" s="4" t="s">
        <v>52</v>
      </c>
      <c r="G52" s="8">
        <v>6.2</v>
      </c>
      <c r="H52" s="8">
        <v>47.5</v>
      </c>
      <c r="I52" s="8">
        <v>5.45</v>
      </c>
      <c r="J52" s="8">
        <v>49.5</v>
      </c>
      <c r="K52" s="8">
        <f t="shared" si="1"/>
        <v>48.48968962573384</v>
      </c>
      <c r="M52" s="5" t="s">
        <v>372</v>
      </c>
    </row>
    <row r="53" spans="1:13" ht="11.25">
      <c r="A53" s="7">
        <v>48</v>
      </c>
      <c r="B53" s="3" t="s">
        <v>187</v>
      </c>
      <c r="C53" s="7">
        <v>90</v>
      </c>
      <c r="D53" s="7">
        <v>3</v>
      </c>
      <c r="E53" s="3" t="s">
        <v>184</v>
      </c>
      <c r="F53" s="4"/>
      <c r="G53" s="8" t="s">
        <v>280</v>
      </c>
      <c r="H53" s="8">
        <v>45.5</v>
      </c>
      <c r="I53" s="8" t="s">
        <v>368</v>
      </c>
      <c r="J53" s="8">
        <v>55.5</v>
      </c>
      <c r="K53" s="8">
        <f t="shared" si="1"/>
        <v>50.25186563700894</v>
      </c>
      <c r="M53" s="5" t="s">
        <v>372</v>
      </c>
    </row>
    <row r="54" spans="1:13" ht="11.25">
      <c r="A54" s="19">
        <v>49</v>
      </c>
      <c r="B54" s="3" t="s">
        <v>163</v>
      </c>
      <c r="C54" s="7">
        <v>90</v>
      </c>
      <c r="D54" s="7">
        <v>1</v>
      </c>
      <c r="E54" s="3" t="s">
        <v>161</v>
      </c>
      <c r="F54" s="4" t="s">
        <v>162</v>
      </c>
      <c r="G54" s="8" t="s">
        <v>296</v>
      </c>
      <c r="H54" s="8">
        <v>51.5</v>
      </c>
      <c r="I54" s="8">
        <v>5.45</v>
      </c>
      <c r="J54" s="8">
        <v>49.5</v>
      </c>
      <c r="K54" s="8">
        <f t="shared" si="1"/>
        <v>50.490098039120504</v>
      </c>
      <c r="M54" s="5" t="s">
        <v>372</v>
      </c>
    </row>
    <row r="55" spans="1:13" ht="11.25">
      <c r="A55" s="7">
        <v>50</v>
      </c>
      <c r="B55" s="3" t="s">
        <v>219</v>
      </c>
      <c r="C55" s="7">
        <v>90</v>
      </c>
      <c r="D55" s="7">
        <v>2</v>
      </c>
      <c r="E55" s="3" t="s">
        <v>216</v>
      </c>
      <c r="F55" s="4" t="s">
        <v>217</v>
      </c>
      <c r="G55" s="8">
        <v>5.5</v>
      </c>
      <c r="H55" s="8">
        <v>55</v>
      </c>
      <c r="I55" s="8">
        <v>5.45</v>
      </c>
      <c r="J55" s="8">
        <v>49.5</v>
      </c>
      <c r="K55" s="8">
        <f t="shared" si="1"/>
        <v>52.17758139277826</v>
      </c>
      <c r="M55" s="5" t="s">
        <v>372</v>
      </c>
    </row>
    <row r="56" spans="1:13" ht="11.25">
      <c r="A56" s="7">
        <v>50</v>
      </c>
      <c r="B56" s="3" t="s">
        <v>148</v>
      </c>
      <c r="C56" s="7">
        <v>90</v>
      </c>
      <c r="D56" s="7" t="s">
        <v>11</v>
      </c>
      <c r="E56" s="3" t="s">
        <v>8</v>
      </c>
      <c r="F56" s="4" t="s">
        <v>146</v>
      </c>
      <c r="G56" s="8">
        <v>5.5</v>
      </c>
      <c r="H56" s="8">
        <v>55</v>
      </c>
      <c r="I56" s="8">
        <v>5.45</v>
      </c>
      <c r="J56" s="8">
        <v>49.5</v>
      </c>
      <c r="K56" s="8">
        <f t="shared" si="1"/>
        <v>52.17758139277826</v>
      </c>
      <c r="M56" s="5" t="s">
        <v>372</v>
      </c>
    </row>
    <row r="57" spans="1:13" ht="11.25">
      <c r="A57" s="7">
        <v>52</v>
      </c>
      <c r="B57" s="3" t="s">
        <v>176</v>
      </c>
      <c r="C57" s="7">
        <v>90</v>
      </c>
      <c r="D57" s="7">
        <v>1</v>
      </c>
      <c r="E57" s="3" t="s">
        <v>172</v>
      </c>
      <c r="F57" s="4" t="s">
        <v>173</v>
      </c>
      <c r="G57" s="8">
        <v>3.5</v>
      </c>
      <c r="H57" s="8">
        <v>65.5</v>
      </c>
      <c r="I57" s="8" t="s">
        <v>295</v>
      </c>
      <c r="J57" s="8">
        <v>42.5</v>
      </c>
      <c r="K57" s="8">
        <f t="shared" si="1"/>
        <v>52.76125472351847</v>
      </c>
      <c r="M57" s="5" t="s">
        <v>372</v>
      </c>
    </row>
    <row r="58" spans="1:13" ht="11.25">
      <c r="A58" s="19">
        <v>53</v>
      </c>
      <c r="B58" s="3" t="s">
        <v>89</v>
      </c>
      <c r="C58" s="7">
        <v>89</v>
      </c>
      <c r="D58" s="7">
        <v>1</v>
      </c>
      <c r="E58" s="3" t="s">
        <v>86</v>
      </c>
      <c r="F58" s="4" t="s">
        <v>87</v>
      </c>
      <c r="G58" s="8" t="s">
        <v>280</v>
      </c>
      <c r="H58" s="8">
        <v>45.5</v>
      </c>
      <c r="I58" s="8" t="s">
        <v>288</v>
      </c>
      <c r="J58" s="8">
        <v>62.5</v>
      </c>
      <c r="K58" s="8">
        <f t="shared" si="1"/>
        <v>53.32682251925385</v>
      </c>
      <c r="M58" s="5" t="s">
        <v>372</v>
      </c>
    </row>
    <row r="59" spans="1:13" ht="11.25">
      <c r="A59" s="7">
        <v>54</v>
      </c>
      <c r="B59" s="3" t="s">
        <v>103</v>
      </c>
      <c r="C59" s="7">
        <v>89</v>
      </c>
      <c r="D59" s="7">
        <v>2</v>
      </c>
      <c r="E59" s="3" t="s">
        <v>83</v>
      </c>
      <c r="F59" s="4" t="s">
        <v>98</v>
      </c>
      <c r="G59" s="8">
        <v>3.5</v>
      </c>
      <c r="H59" s="8">
        <v>65.5</v>
      </c>
      <c r="I59" s="8" t="s">
        <v>369</v>
      </c>
      <c r="J59" s="8">
        <v>44</v>
      </c>
      <c r="K59" s="8">
        <f t="shared" si="1"/>
        <v>53.68426212587819</v>
      </c>
      <c r="M59" s="5" t="s">
        <v>372</v>
      </c>
    </row>
    <row r="60" spans="1:13" ht="11.25">
      <c r="A60" s="19">
        <v>55</v>
      </c>
      <c r="B60" s="3" t="s">
        <v>46</v>
      </c>
      <c r="C60" s="7">
        <v>89</v>
      </c>
      <c r="D60" s="7" t="s">
        <v>11</v>
      </c>
      <c r="E60" s="3" t="s">
        <v>51</v>
      </c>
      <c r="F60" s="4" t="s">
        <v>52</v>
      </c>
      <c r="G60" s="8">
        <v>4.7</v>
      </c>
      <c r="H60" s="8">
        <v>61</v>
      </c>
      <c r="I60" s="8">
        <v>5.45</v>
      </c>
      <c r="J60" s="8">
        <v>49.5</v>
      </c>
      <c r="K60" s="8">
        <f t="shared" si="1"/>
        <v>54.94997725204261</v>
      </c>
      <c r="M60" s="5" t="s">
        <v>372</v>
      </c>
    </row>
    <row r="61" spans="1:13" ht="11.25">
      <c r="A61" s="19">
        <v>55</v>
      </c>
      <c r="B61" s="3" t="s">
        <v>1</v>
      </c>
      <c r="C61" s="3">
        <v>90</v>
      </c>
      <c r="D61" s="7" t="s">
        <v>2</v>
      </c>
      <c r="E61" s="3" t="s">
        <v>301</v>
      </c>
      <c r="F61" s="4"/>
      <c r="G61" s="8">
        <v>4.7</v>
      </c>
      <c r="H61" s="8">
        <v>61</v>
      </c>
      <c r="I61" s="8">
        <v>5.45</v>
      </c>
      <c r="J61" s="8">
        <v>49.5</v>
      </c>
      <c r="K61" s="8">
        <f t="shared" si="1"/>
        <v>54.94997725204261</v>
      </c>
      <c r="M61" s="5" t="s">
        <v>372</v>
      </c>
    </row>
    <row r="62" spans="1:13" ht="11.25">
      <c r="A62" s="19">
        <v>55</v>
      </c>
      <c r="B62" s="3" t="s">
        <v>257</v>
      </c>
      <c r="C62" s="7">
        <v>89</v>
      </c>
      <c r="D62" s="7" t="s">
        <v>13</v>
      </c>
      <c r="E62" s="3" t="s">
        <v>26</v>
      </c>
      <c r="F62" s="4" t="s">
        <v>121</v>
      </c>
      <c r="G62" s="8">
        <v>4.7</v>
      </c>
      <c r="H62" s="8">
        <v>61</v>
      </c>
      <c r="I62" s="8">
        <v>5.45</v>
      </c>
      <c r="J62" s="8">
        <v>49.5</v>
      </c>
      <c r="K62" s="8">
        <f t="shared" si="1"/>
        <v>54.94997725204261</v>
      </c>
      <c r="M62" s="5" t="s">
        <v>372</v>
      </c>
    </row>
    <row r="63" spans="1:13" ht="11.25">
      <c r="A63" s="7">
        <v>58</v>
      </c>
      <c r="B63" s="3" t="s">
        <v>149</v>
      </c>
      <c r="C63" s="7">
        <v>90</v>
      </c>
      <c r="D63" s="7" t="s">
        <v>6</v>
      </c>
      <c r="E63" s="3" t="s">
        <v>8</v>
      </c>
      <c r="F63" s="4" t="s">
        <v>146</v>
      </c>
      <c r="G63" s="8">
        <v>5.5</v>
      </c>
      <c r="H63" s="8">
        <v>55</v>
      </c>
      <c r="I63" s="8" t="s">
        <v>368</v>
      </c>
      <c r="J63" s="8">
        <v>55.5</v>
      </c>
      <c r="K63" s="8">
        <f t="shared" si="1"/>
        <v>55.24943438624508</v>
      </c>
      <c r="M63" s="5" t="s">
        <v>372</v>
      </c>
    </row>
    <row r="64" spans="1:13" ht="11.25">
      <c r="A64" s="19">
        <v>59</v>
      </c>
      <c r="B64" s="3" t="s">
        <v>78</v>
      </c>
      <c r="C64" s="7">
        <v>89</v>
      </c>
      <c r="D64" s="7">
        <v>3</v>
      </c>
      <c r="E64" s="3" t="s">
        <v>51</v>
      </c>
      <c r="F64" s="4" t="s">
        <v>52</v>
      </c>
      <c r="G64" s="8" t="s">
        <v>296</v>
      </c>
      <c r="H64" s="8">
        <v>51.5</v>
      </c>
      <c r="I64" s="8">
        <v>4.6</v>
      </c>
      <c r="J64" s="8">
        <v>60</v>
      </c>
      <c r="K64" s="8">
        <f t="shared" si="1"/>
        <v>55.58776843874919</v>
      </c>
      <c r="M64" s="5" t="s">
        <v>372</v>
      </c>
    </row>
    <row r="65" spans="1:13" ht="11.25">
      <c r="A65" s="7">
        <v>60</v>
      </c>
      <c r="B65" s="3" t="s">
        <v>42</v>
      </c>
      <c r="C65" s="7">
        <v>90</v>
      </c>
      <c r="D65" s="7">
        <v>3</v>
      </c>
      <c r="E65" s="3" t="s">
        <v>51</v>
      </c>
      <c r="F65" s="4" t="s">
        <v>52</v>
      </c>
      <c r="G65" s="8">
        <v>6.2</v>
      </c>
      <c r="H65" s="8">
        <v>47.5</v>
      </c>
      <c r="I65" s="8" t="s">
        <v>320</v>
      </c>
      <c r="J65" s="8">
        <v>67</v>
      </c>
      <c r="K65" s="8">
        <f t="shared" si="1"/>
        <v>56.41365083027334</v>
      </c>
      <c r="M65" s="5" t="s">
        <v>372</v>
      </c>
    </row>
    <row r="66" spans="1:13" ht="11.25">
      <c r="A66" s="19">
        <v>61</v>
      </c>
      <c r="B66" s="3" t="s">
        <v>74</v>
      </c>
      <c r="C66" s="7">
        <v>90</v>
      </c>
      <c r="D66" s="7">
        <v>1</v>
      </c>
      <c r="E66" s="3" t="s">
        <v>51</v>
      </c>
      <c r="F66" s="4" t="s">
        <v>52</v>
      </c>
      <c r="G66" s="8" t="s">
        <v>326</v>
      </c>
      <c r="H66" s="8">
        <v>58</v>
      </c>
      <c r="I66" s="8">
        <v>4.6</v>
      </c>
      <c r="J66" s="8">
        <v>60</v>
      </c>
      <c r="K66" s="8">
        <f t="shared" si="1"/>
        <v>58.9915248150105</v>
      </c>
      <c r="M66" s="5" t="s">
        <v>372</v>
      </c>
    </row>
    <row r="67" spans="1:13" ht="11.25">
      <c r="A67" s="7">
        <v>62</v>
      </c>
      <c r="B67" s="3" t="s">
        <v>39</v>
      </c>
      <c r="C67" s="7">
        <v>89</v>
      </c>
      <c r="D67" s="7">
        <v>3</v>
      </c>
      <c r="E67" s="3" t="s">
        <v>51</v>
      </c>
      <c r="F67" s="4" t="s">
        <v>52</v>
      </c>
      <c r="G67" s="8">
        <v>6</v>
      </c>
      <c r="H67" s="8">
        <v>49</v>
      </c>
      <c r="I67" s="8">
        <v>3</v>
      </c>
      <c r="J67" s="8">
        <v>73</v>
      </c>
      <c r="K67" s="8">
        <f t="shared" si="1"/>
        <v>59.80802621722272</v>
      </c>
      <c r="M67" s="5" t="s">
        <v>372</v>
      </c>
    </row>
    <row r="68" spans="1:13" ht="11.25">
      <c r="A68" s="19">
        <v>63</v>
      </c>
      <c r="B68" s="3" t="s">
        <v>43</v>
      </c>
      <c r="C68" s="7">
        <v>89</v>
      </c>
      <c r="D68" s="7">
        <v>3</v>
      </c>
      <c r="E68" s="3" t="s">
        <v>51</v>
      </c>
      <c r="F68" s="4" t="s">
        <v>52</v>
      </c>
      <c r="G68" s="8">
        <v>5.5</v>
      </c>
      <c r="H68" s="8">
        <v>55</v>
      </c>
      <c r="I68" s="8" t="s">
        <v>320</v>
      </c>
      <c r="J68" s="8">
        <v>67</v>
      </c>
      <c r="K68" s="8">
        <f t="shared" si="1"/>
        <v>60.70420084310476</v>
      </c>
      <c r="M68" s="5" t="s">
        <v>372</v>
      </c>
    </row>
    <row r="69" spans="1:13" ht="11.25">
      <c r="A69" s="7">
        <v>64</v>
      </c>
      <c r="B69" s="3" t="s">
        <v>55</v>
      </c>
      <c r="C69" s="7">
        <v>89</v>
      </c>
      <c r="D69" s="7">
        <v>3</v>
      </c>
      <c r="E69" s="3" t="s">
        <v>51</v>
      </c>
      <c r="F69" s="4" t="s">
        <v>52</v>
      </c>
      <c r="G69" s="8">
        <v>3.5</v>
      </c>
      <c r="H69" s="8">
        <v>65.5</v>
      </c>
      <c r="I69" s="8">
        <v>5.1</v>
      </c>
      <c r="J69" s="8">
        <v>57.5</v>
      </c>
      <c r="K69" s="8">
        <f aca="true" t="shared" si="2" ref="K69:K83">SQRT(H69*J69)</f>
        <v>61.36978083715144</v>
      </c>
      <c r="M69" s="5" t="s">
        <v>372</v>
      </c>
    </row>
    <row r="70" spans="1:13" ht="11.25">
      <c r="A70" s="19">
        <v>65</v>
      </c>
      <c r="B70" s="3" t="s">
        <v>151</v>
      </c>
      <c r="C70" s="7">
        <v>90</v>
      </c>
      <c r="D70" s="7" t="s">
        <v>13</v>
      </c>
      <c r="E70" s="3" t="s">
        <v>8</v>
      </c>
      <c r="F70" s="4" t="s">
        <v>146</v>
      </c>
      <c r="G70" s="8">
        <v>3.5</v>
      </c>
      <c r="H70" s="8">
        <v>65.5</v>
      </c>
      <c r="I70" s="8">
        <v>4.6</v>
      </c>
      <c r="J70" s="8">
        <v>60</v>
      </c>
      <c r="K70" s="8">
        <f t="shared" si="2"/>
        <v>62.68971207462992</v>
      </c>
      <c r="M70" s="5" t="s">
        <v>372</v>
      </c>
    </row>
    <row r="71" spans="1:13" ht="11.25">
      <c r="A71" s="7">
        <v>66</v>
      </c>
      <c r="B71" s="3" t="s">
        <v>20</v>
      </c>
      <c r="C71" s="7">
        <v>89</v>
      </c>
      <c r="D71" s="7" t="s">
        <v>6</v>
      </c>
      <c r="E71" s="3" t="s">
        <v>8</v>
      </c>
      <c r="F71" s="4" t="s">
        <v>15</v>
      </c>
      <c r="G71" s="8" t="s">
        <v>281</v>
      </c>
      <c r="H71" s="8">
        <v>69.5</v>
      </c>
      <c r="I71" s="8">
        <v>5.1</v>
      </c>
      <c r="J71" s="8">
        <v>57.5</v>
      </c>
      <c r="K71" s="8">
        <f t="shared" si="2"/>
        <v>63.215899898680554</v>
      </c>
      <c r="M71" s="5" t="s">
        <v>372</v>
      </c>
    </row>
    <row r="72" spans="1:13" ht="11.25">
      <c r="A72" s="19">
        <v>67</v>
      </c>
      <c r="B72" s="3" t="s">
        <v>150</v>
      </c>
      <c r="C72" s="7">
        <v>89</v>
      </c>
      <c r="D72" s="7" t="s">
        <v>11</v>
      </c>
      <c r="E72" s="3" t="s">
        <v>8</v>
      </c>
      <c r="F72" s="4" t="s">
        <v>146</v>
      </c>
      <c r="G72" s="8">
        <v>5.5</v>
      </c>
      <c r="H72" s="8">
        <v>55</v>
      </c>
      <c r="I72" s="8">
        <v>3</v>
      </c>
      <c r="J72" s="8">
        <v>73</v>
      </c>
      <c r="K72" s="8">
        <f t="shared" si="2"/>
        <v>63.36402764976355</v>
      </c>
      <c r="M72" s="5" t="s">
        <v>372</v>
      </c>
    </row>
    <row r="73" spans="1:13" ht="11.25">
      <c r="A73" s="7">
        <v>68</v>
      </c>
      <c r="B73" s="3" t="s">
        <v>96</v>
      </c>
      <c r="C73" s="7">
        <v>90</v>
      </c>
      <c r="D73" s="7" t="s">
        <v>6</v>
      </c>
      <c r="E73" s="3" t="s">
        <v>92</v>
      </c>
      <c r="F73" s="4" t="s">
        <v>247</v>
      </c>
      <c r="G73" s="8" t="s">
        <v>327</v>
      </c>
      <c r="H73" s="8">
        <v>59</v>
      </c>
      <c r="I73" s="8">
        <v>3</v>
      </c>
      <c r="J73" s="8">
        <v>73</v>
      </c>
      <c r="K73" s="8">
        <f t="shared" si="2"/>
        <v>65.62773803811922</v>
      </c>
      <c r="M73" s="5" t="s">
        <v>372</v>
      </c>
    </row>
    <row r="74" spans="1:13" ht="11.25">
      <c r="A74" s="19">
        <v>69</v>
      </c>
      <c r="B74" s="3" t="s">
        <v>165</v>
      </c>
      <c r="C74" s="7">
        <v>90</v>
      </c>
      <c r="D74" s="7" t="s">
        <v>6</v>
      </c>
      <c r="E74" s="3" t="s">
        <v>161</v>
      </c>
      <c r="F74" s="4" t="s">
        <v>162</v>
      </c>
      <c r="G74" s="8">
        <v>3.5</v>
      </c>
      <c r="H74" s="8">
        <v>65.5</v>
      </c>
      <c r="I74" s="8" t="s">
        <v>320</v>
      </c>
      <c r="J74" s="8">
        <v>67</v>
      </c>
      <c r="K74" s="8">
        <f t="shared" si="2"/>
        <v>66.24575458095408</v>
      </c>
      <c r="M74" s="5" t="s">
        <v>372</v>
      </c>
    </row>
    <row r="75" spans="1:13" ht="11.25">
      <c r="A75" s="7">
        <v>70</v>
      </c>
      <c r="B75" s="3" t="s">
        <v>158</v>
      </c>
      <c r="C75" s="7">
        <v>90</v>
      </c>
      <c r="D75" s="7">
        <v>2</v>
      </c>
      <c r="E75" s="3" t="s">
        <v>157</v>
      </c>
      <c r="F75" s="4" t="s">
        <v>270</v>
      </c>
      <c r="G75" s="8" t="s">
        <v>281</v>
      </c>
      <c r="H75" s="8">
        <v>69.5</v>
      </c>
      <c r="I75" s="8" t="s">
        <v>281</v>
      </c>
      <c r="J75" s="8">
        <v>64.5</v>
      </c>
      <c r="K75" s="8">
        <f t="shared" si="2"/>
        <v>66.95334196289234</v>
      </c>
      <c r="M75" s="5" t="s">
        <v>372</v>
      </c>
    </row>
    <row r="76" spans="1:13" ht="11.25">
      <c r="A76" s="19">
        <v>71</v>
      </c>
      <c r="B76" s="3" t="s">
        <v>90</v>
      </c>
      <c r="C76" s="7">
        <v>90</v>
      </c>
      <c r="D76" s="7" t="s">
        <v>6</v>
      </c>
      <c r="E76" s="3" t="s">
        <v>86</v>
      </c>
      <c r="F76" s="4" t="s">
        <v>87</v>
      </c>
      <c r="G76" s="8">
        <v>2.7</v>
      </c>
      <c r="H76" s="8">
        <v>74</v>
      </c>
      <c r="I76" s="8" t="s">
        <v>281</v>
      </c>
      <c r="J76" s="8">
        <v>64.5</v>
      </c>
      <c r="K76" s="8">
        <f t="shared" si="2"/>
        <v>69.0869017976635</v>
      </c>
      <c r="M76" s="5" t="s">
        <v>372</v>
      </c>
    </row>
    <row r="77" spans="1:13" ht="11.25">
      <c r="A77" s="7">
        <v>72</v>
      </c>
      <c r="B77" s="3" t="s">
        <v>119</v>
      </c>
      <c r="C77" s="7">
        <v>89</v>
      </c>
      <c r="D77" s="7">
        <v>1</v>
      </c>
      <c r="E77" s="3" t="s">
        <v>117</v>
      </c>
      <c r="F77" s="4"/>
      <c r="G77" s="8" t="s">
        <v>329</v>
      </c>
      <c r="H77" s="8">
        <v>76.5</v>
      </c>
      <c r="I77" s="8" t="s">
        <v>288</v>
      </c>
      <c r="J77" s="8">
        <v>62.5</v>
      </c>
      <c r="K77" s="8">
        <f t="shared" si="2"/>
        <v>69.14658342969665</v>
      </c>
      <c r="M77" s="5" t="s">
        <v>372</v>
      </c>
    </row>
    <row r="78" spans="1:13" ht="11.25">
      <c r="A78" s="19">
        <v>73</v>
      </c>
      <c r="B78" s="3" t="s">
        <v>153</v>
      </c>
      <c r="C78" s="7">
        <v>90</v>
      </c>
      <c r="D78" s="7" t="s">
        <v>13</v>
      </c>
      <c r="E78" s="3" t="s">
        <v>8</v>
      </c>
      <c r="F78" s="4" t="s">
        <v>146</v>
      </c>
      <c r="G78" s="8" t="s">
        <v>328</v>
      </c>
      <c r="H78" s="8">
        <v>71.5</v>
      </c>
      <c r="I78" s="8">
        <v>3</v>
      </c>
      <c r="J78" s="8">
        <v>73</v>
      </c>
      <c r="K78" s="8">
        <f t="shared" si="2"/>
        <v>72.24610716156269</v>
      </c>
      <c r="M78" s="5" t="s">
        <v>372</v>
      </c>
    </row>
    <row r="79" spans="1:13" ht="11.25">
      <c r="A79" s="19">
        <v>73</v>
      </c>
      <c r="B79" s="3" t="s">
        <v>197</v>
      </c>
      <c r="C79" s="7">
        <v>89</v>
      </c>
      <c r="D79" s="7" t="s">
        <v>6</v>
      </c>
      <c r="E79" s="3" t="s">
        <v>194</v>
      </c>
      <c r="F79" s="4" t="s">
        <v>200</v>
      </c>
      <c r="G79" s="8" t="s">
        <v>328</v>
      </c>
      <c r="H79" s="8">
        <v>71.5</v>
      </c>
      <c r="I79" s="8">
        <v>3</v>
      </c>
      <c r="J79" s="8">
        <v>73</v>
      </c>
      <c r="K79" s="8">
        <f t="shared" si="2"/>
        <v>72.24610716156269</v>
      </c>
      <c r="M79" s="5" t="s">
        <v>372</v>
      </c>
    </row>
    <row r="80" spans="1:13" ht="11.25">
      <c r="A80" s="19">
        <v>75</v>
      </c>
      <c r="B80" s="3" t="s">
        <v>17</v>
      </c>
      <c r="C80" s="7">
        <v>90</v>
      </c>
      <c r="D80" s="7" t="s">
        <v>6</v>
      </c>
      <c r="E80" s="3" t="s">
        <v>8</v>
      </c>
      <c r="F80" s="4" t="s">
        <v>15</v>
      </c>
      <c r="G80" s="8">
        <v>2.7</v>
      </c>
      <c r="H80" s="8">
        <v>74</v>
      </c>
      <c r="I80" s="8">
        <v>3</v>
      </c>
      <c r="J80" s="8">
        <v>73</v>
      </c>
      <c r="K80" s="8">
        <f t="shared" si="2"/>
        <v>73.49829930005184</v>
      </c>
      <c r="M80" s="5" t="s">
        <v>372</v>
      </c>
    </row>
    <row r="81" spans="1:13" ht="11.25">
      <c r="A81" s="7">
        <v>76</v>
      </c>
      <c r="B81" s="3" t="s">
        <v>198</v>
      </c>
      <c r="C81" s="7">
        <v>89</v>
      </c>
      <c r="D81" s="7" t="s">
        <v>2</v>
      </c>
      <c r="E81" s="3" t="s">
        <v>194</v>
      </c>
      <c r="F81" s="4" t="s">
        <v>200</v>
      </c>
      <c r="G81" s="8" t="s">
        <v>329</v>
      </c>
      <c r="H81" s="8">
        <v>76.5</v>
      </c>
      <c r="I81" s="8">
        <v>3</v>
      </c>
      <c r="J81" s="8">
        <v>73</v>
      </c>
      <c r="K81" s="8">
        <f t="shared" si="2"/>
        <v>74.7295122424869</v>
      </c>
      <c r="M81" s="5" t="s">
        <v>372</v>
      </c>
    </row>
    <row r="82" spans="1:13" ht="11.25">
      <c r="A82" s="19">
        <v>77</v>
      </c>
      <c r="B82" s="3" t="s">
        <v>29</v>
      </c>
      <c r="C82" s="7">
        <v>90</v>
      </c>
      <c r="D82" s="7" t="s">
        <v>11</v>
      </c>
      <c r="E82" s="3" t="s">
        <v>26</v>
      </c>
      <c r="F82" s="4" t="s">
        <v>27</v>
      </c>
      <c r="G82" s="8">
        <v>1.9</v>
      </c>
      <c r="H82" s="8">
        <v>78</v>
      </c>
      <c r="I82" s="8">
        <v>3</v>
      </c>
      <c r="J82" s="8">
        <v>73</v>
      </c>
      <c r="K82" s="8">
        <f t="shared" si="2"/>
        <v>75.45859791965393</v>
      </c>
      <c r="M82" s="5" t="s">
        <v>372</v>
      </c>
    </row>
    <row r="83" spans="1:13" ht="11.25">
      <c r="A83" s="7">
        <v>78</v>
      </c>
      <c r="B83" s="3" t="s">
        <v>22</v>
      </c>
      <c r="C83" s="7">
        <v>89</v>
      </c>
      <c r="D83" s="7" t="s">
        <v>2</v>
      </c>
      <c r="E83" s="3" t="s">
        <v>8</v>
      </c>
      <c r="F83" s="4" t="s">
        <v>15</v>
      </c>
      <c r="G83" s="8">
        <v>2.7</v>
      </c>
      <c r="H83" s="8">
        <v>74</v>
      </c>
      <c r="I83" s="8" t="s">
        <v>370</v>
      </c>
      <c r="J83" s="8">
        <v>78</v>
      </c>
      <c r="K83" s="8">
        <f t="shared" si="2"/>
        <v>75.97367965289031</v>
      </c>
      <c r="M83" s="5" t="s">
        <v>372</v>
      </c>
    </row>
    <row r="84" spans="1:13" ht="11.25">
      <c r="A84" s="7"/>
      <c r="B84" s="3" t="s">
        <v>209</v>
      </c>
      <c r="C84" s="7">
        <v>90</v>
      </c>
      <c r="D84" s="7" t="s">
        <v>3</v>
      </c>
      <c r="E84" s="3" t="s">
        <v>207</v>
      </c>
      <c r="F84" s="4" t="s">
        <v>208</v>
      </c>
      <c r="G84" s="8"/>
      <c r="H84" s="8"/>
      <c r="I84" s="8"/>
      <c r="J84" s="7"/>
      <c r="K84" s="8" t="s">
        <v>371</v>
      </c>
      <c r="M84" s="5" t="s">
        <v>372</v>
      </c>
    </row>
    <row r="85" spans="1:13" ht="11.25">
      <c r="A85" s="7"/>
      <c r="B85" s="3" t="s">
        <v>16</v>
      </c>
      <c r="C85" s="7">
        <v>89</v>
      </c>
      <c r="D85" s="7" t="s">
        <v>6</v>
      </c>
      <c r="E85" s="3" t="s">
        <v>8</v>
      </c>
      <c r="F85" s="4" t="s">
        <v>15</v>
      </c>
      <c r="G85" s="8"/>
      <c r="H85" s="8"/>
      <c r="I85" s="8"/>
      <c r="J85" s="7"/>
      <c r="K85" s="8" t="s">
        <v>371</v>
      </c>
      <c r="M85" s="5" t="s">
        <v>372</v>
      </c>
    </row>
    <row r="86" spans="1:13" ht="11.25">
      <c r="A86" s="7"/>
      <c r="B86" s="3" t="s">
        <v>21</v>
      </c>
      <c r="C86" s="7">
        <v>89</v>
      </c>
      <c r="D86" s="7" t="s">
        <v>6</v>
      </c>
      <c r="E86" s="3" t="s">
        <v>8</v>
      </c>
      <c r="F86" s="4" t="s">
        <v>15</v>
      </c>
      <c r="G86" s="8"/>
      <c r="H86" s="8"/>
      <c r="I86" s="8"/>
      <c r="J86" s="7"/>
      <c r="K86" s="8" t="s">
        <v>371</v>
      </c>
      <c r="M86" s="5" t="s">
        <v>372</v>
      </c>
    </row>
  </sheetData>
  <mergeCells count="11">
    <mergeCell ref="L4:L5"/>
    <mergeCell ref="A1:M1"/>
    <mergeCell ref="A2:M2"/>
    <mergeCell ref="A4:A5"/>
    <mergeCell ref="B4:B5"/>
    <mergeCell ref="C4:C5"/>
    <mergeCell ref="D4:D5"/>
    <mergeCell ref="M4:M5"/>
    <mergeCell ref="E4:E5"/>
    <mergeCell ref="F4:F5"/>
    <mergeCell ref="G4:K4"/>
  </mergeCells>
  <printOptions horizontalCentered="1" verticalCentered="1"/>
  <pageMargins left="0.2755905511811024" right="0.2755905511811024" top="0.4724409448818898" bottom="0.57" header="0.32" footer="0.41"/>
  <pageSetup fitToHeight="1" fitToWidth="1" horizontalDpi="360" verticalDpi="360" orientation="portrait" paperSize="9" scale="79" r:id="rId2"/>
  <headerFooter alignWithMargins="0">
    <oddHeader>&amp;L
&amp;8 4-8 января 2004г.&amp;C&amp;8"НЕВСКИК ВЕРТИКАЛИ-2004"&amp;R&amp;8
г.Санкт-Петербург</oddHeader>
    <oddFooter>&amp;R&amp;8Страница 3 из 21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M13" sqref="M13"/>
    </sheetView>
  </sheetViews>
  <sheetFormatPr defaultColWidth="9.00390625" defaultRowHeight="12.75"/>
  <cols>
    <col min="1" max="1" width="5.875" style="6" customWidth="1"/>
    <col min="2" max="2" width="17.00390625" style="1" bestFit="1" customWidth="1"/>
    <col min="3" max="3" width="3.625" style="6" customWidth="1"/>
    <col min="4" max="4" width="4.625" style="6" customWidth="1"/>
    <col min="5" max="5" width="10.875" style="1" bestFit="1" customWidth="1"/>
    <col min="6" max="6" width="18.375" style="2" bestFit="1" customWidth="1"/>
    <col min="7" max="7" width="7.375" style="12" customWidth="1"/>
    <col min="8" max="8" width="5.375" style="10" customWidth="1"/>
    <col min="9" max="9" width="7.625" style="6" customWidth="1"/>
    <col min="10" max="10" width="5.375" style="1" customWidth="1"/>
    <col min="11" max="11" width="8.25390625" style="1" customWidth="1"/>
    <col min="12" max="12" width="6.625" style="1" customWidth="1"/>
    <col min="13" max="13" width="5.375" style="1" customWidth="1"/>
    <col min="14" max="14" width="6.00390625" style="6" customWidth="1"/>
    <col min="15" max="16384" width="9.125" style="1" customWidth="1"/>
  </cols>
  <sheetData>
    <row r="1" spans="1:14" ht="10.5" customHeight="1">
      <c r="A1" s="43" t="s">
        <v>272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" customHeight="1">
      <c r="A2" s="43" t="s">
        <v>397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 customHeight="1">
      <c r="A3" s="2" t="s">
        <v>398</v>
      </c>
      <c r="B3" s="6"/>
      <c r="E3" s="6"/>
      <c r="F3" s="6"/>
      <c r="G3" s="6"/>
      <c r="H3" s="6"/>
      <c r="J3" s="6"/>
      <c r="K3" s="6"/>
      <c r="L3" s="6"/>
      <c r="M3" s="6"/>
      <c r="N3" s="1"/>
    </row>
    <row r="4" spans="1:14" ht="12.75" customHeight="1">
      <c r="A4" s="40" t="s">
        <v>383</v>
      </c>
      <c r="B4" s="40" t="s">
        <v>395</v>
      </c>
      <c r="C4" s="40" t="s">
        <v>243</v>
      </c>
      <c r="D4" s="40" t="s">
        <v>244</v>
      </c>
      <c r="E4" s="40" t="s">
        <v>241</v>
      </c>
      <c r="F4" s="40" t="s">
        <v>242</v>
      </c>
      <c r="G4" s="44" t="s">
        <v>391</v>
      </c>
      <c r="H4" s="45"/>
      <c r="I4" s="45"/>
      <c r="J4" s="45"/>
      <c r="K4" s="46"/>
      <c r="L4" s="41" t="s">
        <v>333</v>
      </c>
      <c r="M4" s="41" t="s">
        <v>384</v>
      </c>
      <c r="N4" s="47" t="s">
        <v>385</v>
      </c>
    </row>
    <row r="5" spans="1:14" ht="12" customHeight="1">
      <c r="A5" s="40"/>
      <c r="B5" s="40"/>
      <c r="C5" s="40"/>
      <c r="D5" s="40"/>
      <c r="E5" s="40"/>
      <c r="F5" s="40"/>
      <c r="G5" s="11" t="s">
        <v>268</v>
      </c>
      <c r="H5" s="11" t="s">
        <v>299</v>
      </c>
      <c r="I5" s="5" t="s">
        <v>300</v>
      </c>
      <c r="J5" s="5" t="s">
        <v>299</v>
      </c>
      <c r="K5" s="11" t="s">
        <v>392</v>
      </c>
      <c r="L5" s="41"/>
      <c r="M5" s="41"/>
      <c r="N5" s="48"/>
    </row>
    <row r="6" spans="1:14" ht="11.25">
      <c r="A6" s="7">
        <v>1</v>
      </c>
      <c r="B6" s="3" t="s">
        <v>136</v>
      </c>
      <c r="C6" s="7">
        <v>92</v>
      </c>
      <c r="D6" s="7" t="s">
        <v>3</v>
      </c>
      <c r="E6" s="3" t="s">
        <v>8</v>
      </c>
      <c r="F6" s="4" t="s">
        <v>271</v>
      </c>
      <c r="G6" s="8" t="s">
        <v>269</v>
      </c>
      <c r="H6" s="8">
        <v>7</v>
      </c>
      <c r="I6" s="8" t="s">
        <v>269</v>
      </c>
      <c r="J6" s="8">
        <v>3</v>
      </c>
      <c r="K6" s="8">
        <f aca="true" t="shared" si="0" ref="K6:K70">SQRT(H6*J6)</f>
        <v>4.58257569495584</v>
      </c>
      <c r="L6" s="8" t="s">
        <v>269</v>
      </c>
      <c r="M6" s="8">
        <v>20.3</v>
      </c>
      <c r="N6" s="5">
        <v>1</v>
      </c>
    </row>
    <row r="7" spans="1:14" ht="12" thickBot="1">
      <c r="A7" s="16">
        <v>2</v>
      </c>
      <c r="B7" s="15" t="s">
        <v>41</v>
      </c>
      <c r="C7" s="16">
        <v>91</v>
      </c>
      <c r="D7" s="16">
        <v>1</v>
      </c>
      <c r="E7" s="15" t="s">
        <v>51</v>
      </c>
      <c r="F7" s="17" t="s">
        <v>52</v>
      </c>
      <c r="G7" s="18" t="s">
        <v>269</v>
      </c>
      <c r="H7" s="18">
        <v>7</v>
      </c>
      <c r="I7" s="18" t="s">
        <v>269</v>
      </c>
      <c r="J7" s="18">
        <v>3</v>
      </c>
      <c r="K7" s="18">
        <f t="shared" si="0"/>
        <v>4.58257569495584</v>
      </c>
      <c r="L7" s="18" t="s">
        <v>269</v>
      </c>
      <c r="M7" s="18" t="s">
        <v>382</v>
      </c>
      <c r="N7" s="5">
        <v>1</v>
      </c>
    </row>
    <row r="8" spans="1:14" ht="11.25">
      <c r="A8" s="19">
        <v>3</v>
      </c>
      <c r="B8" s="20" t="s">
        <v>115</v>
      </c>
      <c r="C8" s="19">
        <v>92</v>
      </c>
      <c r="D8" s="19">
        <v>1</v>
      </c>
      <c r="E8" s="20" t="s">
        <v>113</v>
      </c>
      <c r="F8" s="21"/>
      <c r="G8" s="22" t="s">
        <v>269</v>
      </c>
      <c r="H8" s="22">
        <v>7</v>
      </c>
      <c r="I8" s="22" t="s">
        <v>269</v>
      </c>
      <c r="J8" s="22">
        <v>3</v>
      </c>
      <c r="K8" s="22">
        <f t="shared" si="0"/>
        <v>4.58257569495584</v>
      </c>
      <c r="L8" s="22" t="s">
        <v>381</v>
      </c>
      <c r="M8" s="25"/>
      <c r="N8" s="5">
        <v>1</v>
      </c>
    </row>
    <row r="9" spans="1:14" ht="11.25">
      <c r="A9" s="7">
        <v>4</v>
      </c>
      <c r="B9" s="3" t="s">
        <v>206</v>
      </c>
      <c r="C9" s="7">
        <v>91</v>
      </c>
      <c r="D9" s="7">
        <v>1</v>
      </c>
      <c r="E9" s="3" t="s">
        <v>202</v>
      </c>
      <c r="F9" s="4" t="s">
        <v>203</v>
      </c>
      <c r="G9" s="8">
        <v>9.8</v>
      </c>
      <c r="H9" s="8">
        <v>24.5</v>
      </c>
      <c r="I9" s="8" t="s">
        <v>269</v>
      </c>
      <c r="J9" s="8">
        <v>3</v>
      </c>
      <c r="K9" s="8">
        <f t="shared" si="0"/>
        <v>8.573214099741124</v>
      </c>
      <c r="L9" s="8" t="s">
        <v>376</v>
      </c>
      <c r="M9" s="25"/>
      <c r="N9" s="5">
        <v>1</v>
      </c>
    </row>
    <row r="10" spans="1:14" ht="11.25">
      <c r="A10" s="7">
        <v>5</v>
      </c>
      <c r="B10" s="3" t="s">
        <v>260</v>
      </c>
      <c r="C10" s="7">
        <v>91</v>
      </c>
      <c r="D10" s="7">
        <v>1</v>
      </c>
      <c r="E10" s="3" t="s">
        <v>26</v>
      </c>
      <c r="F10" s="4" t="s">
        <v>121</v>
      </c>
      <c r="G10" s="8" t="s">
        <v>269</v>
      </c>
      <c r="H10" s="8">
        <v>7</v>
      </c>
      <c r="I10" s="8" t="s">
        <v>269</v>
      </c>
      <c r="J10" s="8">
        <v>3</v>
      </c>
      <c r="K10" s="8">
        <f t="shared" si="0"/>
        <v>4.58257569495584</v>
      </c>
      <c r="L10" s="8" t="s">
        <v>379</v>
      </c>
      <c r="M10" s="25"/>
      <c r="N10" s="5">
        <v>1</v>
      </c>
    </row>
    <row r="11" spans="1:14" ht="11.25">
      <c r="A11" s="7">
        <v>6</v>
      </c>
      <c r="B11" s="3" t="s">
        <v>75</v>
      </c>
      <c r="C11" s="7">
        <v>92</v>
      </c>
      <c r="D11" s="7">
        <v>1</v>
      </c>
      <c r="E11" s="3" t="s">
        <v>51</v>
      </c>
      <c r="F11" s="4" t="s">
        <v>52</v>
      </c>
      <c r="G11" s="8" t="s">
        <v>269</v>
      </c>
      <c r="H11" s="8">
        <v>7</v>
      </c>
      <c r="I11" s="8" t="s">
        <v>335</v>
      </c>
      <c r="J11" s="8">
        <v>7.5</v>
      </c>
      <c r="K11" s="8">
        <f t="shared" si="0"/>
        <v>7.245688373094719</v>
      </c>
      <c r="L11" s="8" t="s">
        <v>379</v>
      </c>
      <c r="M11" s="25"/>
      <c r="N11" s="5">
        <v>1</v>
      </c>
    </row>
    <row r="12" spans="1:14" ht="11.25">
      <c r="A12" s="7">
        <v>7</v>
      </c>
      <c r="B12" s="3" t="s">
        <v>134</v>
      </c>
      <c r="C12" s="7">
        <v>92</v>
      </c>
      <c r="D12" s="7">
        <v>1</v>
      </c>
      <c r="E12" s="3" t="s">
        <v>92</v>
      </c>
      <c r="F12" s="4"/>
      <c r="G12" s="8" t="s">
        <v>269</v>
      </c>
      <c r="H12" s="8">
        <v>7</v>
      </c>
      <c r="I12" s="8" t="s">
        <v>335</v>
      </c>
      <c r="J12" s="8">
        <v>7.5</v>
      </c>
      <c r="K12" s="8">
        <f t="shared" si="0"/>
        <v>7.245688373094719</v>
      </c>
      <c r="L12" s="8" t="s">
        <v>375</v>
      </c>
      <c r="M12" s="25"/>
      <c r="N12" s="5">
        <v>1</v>
      </c>
    </row>
    <row r="13" spans="1:14" ht="11.25">
      <c r="A13" s="7">
        <v>8</v>
      </c>
      <c r="B13" s="3" t="s">
        <v>85</v>
      </c>
      <c r="C13" s="7">
        <v>91</v>
      </c>
      <c r="D13" s="7">
        <v>1</v>
      </c>
      <c r="E13" s="3" t="s">
        <v>83</v>
      </c>
      <c r="F13" s="4" t="s">
        <v>84</v>
      </c>
      <c r="G13" s="8" t="s">
        <v>269</v>
      </c>
      <c r="H13" s="8">
        <v>7</v>
      </c>
      <c r="I13" s="8">
        <v>8.2</v>
      </c>
      <c r="J13" s="8">
        <v>10.5</v>
      </c>
      <c r="K13" s="8">
        <f t="shared" si="0"/>
        <v>8.573214099741124</v>
      </c>
      <c r="L13" s="8" t="s">
        <v>375</v>
      </c>
      <c r="M13" s="25"/>
      <c r="N13" s="5">
        <v>1</v>
      </c>
    </row>
    <row r="14" spans="1:14" ht="11.25">
      <c r="A14" s="7">
        <v>9</v>
      </c>
      <c r="B14" s="3" t="s">
        <v>230</v>
      </c>
      <c r="C14" s="7">
        <v>92</v>
      </c>
      <c r="D14" s="7">
        <v>2</v>
      </c>
      <c r="E14" s="3" t="s">
        <v>222</v>
      </c>
      <c r="F14" s="4" t="s">
        <v>223</v>
      </c>
      <c r="G14" s="8" t="s">
        <v>269</v>
      </c>
      <c r="H14" s="8">
        <v>7</v>
      </c>
      <c r="I14" s="8" t="s">
        <v>334</v>
      </c>
      <c r="J14" s="8">
        <v>9</v>
      </c>
      <c r="K14" s="8">
        <f t="shared" si="0"/>
        <v>7.937253933193772</v>
      </c>
      <c r="L14" s="8">
        <v>14.7</v>
      </c>
      <c r="M14" s="25"/>
      <c r="N14" s="5">
        <v>1</v>
      </c>
    </row>
    <row r="15" spans="1:14" ht="12" thickBot="1">
      <c r="A15" s="16">
        <v>10</v>
      </c>
      <c r="B15" s="15" t="s">
        <v>76</v>
      </c>
      <c r="C15" s="16">
        <v>92</v>
      </c>
      <c r="D15" s="16">
        <v>2</v>
      </c>
      <c r="E15" s="15" t="s">
        <v>51</v>
      </c>
      <c r="F15" s="17" t="s">
        <v>52</v>
      </c>
      <c r="G15" s="18" t="s">
        <v>269</v>
      </c>
      <c r="H15" s="18">
        <v>7</v>
      </c>
      <c r="I15" s="18">
        <v>8.2</v>
      </c>
      <c r="J15" s="18">
        <v>10.5</v>
      </c>
      <c r="K15" s="18">
        <f t="shared" si="0"/>
        <v>8.573214099741124</v>
      </c>
      <c r="L15" s="18">
        <v>14.7</v>
      </c>
      <c r="M15" s="25"/>
      <c r="N15" s="5">
        <v>1</v>
      </c>
    </row>
    <row r="16" spans="1:14" ht="11.25">
      <c r="A16" s="19">
        <v>11</v>
      </c>
      <c r="B16" s="20" t="s">
        <v>191</v>
      </c>
      <c r="C16" s="19">
        <v>92</v>
      </c>
      <c r="D16" s="19">
        <v>1</v>
      </c>
      <c r="E16" s="20" t="s">
        <v>8</v>
      </c>
      <c r="F16" s="21" t="s">
        <v>189</v>
      </c>
      <c r="G16" s="22" t="s">
        <v>269</v>
      </c>
      <c r="H16" s="22">
        <v>7</v>
      </c>
      <c r="I16" s="23" t="s">
        <v>336</v>
      </c>
      <c r="J16" s="22">
        <v>13</v>
      </c>
      <c r="K16" s="22">
        <f t="shared" si="0"/>
        <v>9.539392014169456</v>
      </c>
      <c r="N16" s="5">
        <v>1</v>
      </c>
    </row>
    <row r="17" spans="1:14" ht="11.25">
      <c r="A17" s="7">
        <v>12</v>
      </c>
      <c r="B17" s="3" t="s">
        <v>56</v>
      </c>
      <c r="C17" s="7">
        <v>91</v>
      </c>
      <c r="D17" s="7">
        <v>1</v>
      </c>
      <c r="E17" s="3" t="s">
        <v>51</v>
      </c>
      <c r="F17" s="4" t="s">
        <v>52</v>
      </c>
      <c r="G17" s="8" t="s">
        <v>269</v>
      </c>
      <c r="H17" s="8">
        <v>7</v>
      </c>
      <c r="I17" s="9" t="s">
        <v>337</v>
      </c>
      <c r="J17" s="8">
        <v>20</v>
      </c>
      <c r="K17" s="8">
        <f t="shared" si="0"/>
        <v>11.832159566199232</v>
      </c>
      <c r="N17" s="5">
        <v>1</v>
      </c>
    </row>
    <row r="18" spans="1:14" ht="11.25">
      <c r="A18" s="7">
        <v>13</v>
      </c>
      <c r="B18" s="3" t="s">
        <v>220</v>
      </c>
      <c r="C18" s="7">
        <v>91</v>
      </c>
      <c r="D18" s="7">
        <v>2</v>
      </c>
      <c r="E18" s="3" t="s">
        <v>216</v>
      </c>
      <c r="F18" s="4" t="s">
        <v>217</v>
      </c>
      <c r="G18" s="8" t="s">
        <v>269</v>
      </c>
      <c r="H18" s="8">
        <v>7</v>
      </c>
      <c r="I18" s="8">
        <v>7.3</v>
      </c>
      <c r="J18" s="8">
        <v>25.5</v>
      </c>
      <c r="K18" s="8">
        <f t="shared" si="0"/>
        <v>13.360389215887388</v>
      </c>
      <c r="N18" s="5">
        <v>1</v>
      </c>
    </row>
    <row r="19" spans="1:14" ht="11.25">
      <c r="A19" s="7">
        <v>13</v>
      </c>
      <c r="B19" s="3" t="s">
        <v>232</v>
      </c>
      <c r="C19" s="7">
        <v>93</v>
      </c>
      <c r="D19" s="7">
        <v>1</v>
      </c>
      <c r="E19" s="3" t="s">
        <v>222</v>
      </c>
      <c r="F19" s="4" t="s">
        <v>223</v>
      </c>
      <c r="G19" s="8" t="s">
        <v>269</v>
      </c>
      <c r="H19" s="8">
        <v>7</v>
      </c>
      <c r="I19" s="8">
        <v>7.3</v>
      </c>
      <c r="J19" s="8">
        <v>25.5</v>
      </c>
      <c r="K19" s="8">
        <f t="shared" si="0"/>
        <v>13.360389215887388</v>
      </c>
      <c r="N19" s="5">
        <v>1</v>
      </c>
    </row>
    <row r="20" spans="1:14" ht="11.25">
      <c r="A20" s="7">
        <v>15</v>
      </c>
      <c r="B20" s="3" t="s">
        <v>123</v>
      </c>
      <c r="C20" s="7">
        <v>91</v>
      </c>
      <c r="D20" s="7">
        <v>1</v>
      </c>
      <c r="E20" s="3" t="s">
        <v>26</v>
      </c>
      <c r="F20" s="4" t="s">
        <v>121</v>
      </c>
      <c r="G20" s="8" t="s">
        <v>314</v>
      </c>
      <c r="H20" s="8">
        <v>15</v>
      </c>
      <c r="I20" s="9" t="s">
        <v>336</v>
      </c>
      <c r="J20" s="8">
        <v>13</v>
      </c>
      <c r="K20" s="8">
        <f t="shared" si="0"/>
        <v>13.96424004376894</v>
      </c>
      <c r="N20" s="5">
        <v>2</v>
      </c>
    </row>
    <row r="21" spans="1:14" ht="11.25">
      <c r="A21" s="7">
        <v>16</v>
      </c>
      <c r="B21" s="3" t="s">
        <v>237</v>
      </c>
      <c r="C21" s="7">
        <v>93</v>
      </c>
      <c r="D21" s="7" t="s">
        <v>13</v>
      </c>
      <c r="E21" s="3" t="s">
        <v>234</v>
      </c>
      <c r="F21" s="4" t="s">
        <v>217</v>
      </c>
      <c r="G21" s="8">
        <v>9</v>
      </c>
      <c r="H21" s="8">
        <v>36</v>
      </c>
      <c r="I21" s="8">
        <v>8.8</v>
      </c>
      <c r="J21" s="8">
        <v>6</v>
      </c>
      <c r="K21" s="8">
        <f t="shared" si="0"/>
        <v>14.696938456699069</v>
      </c>
      <c r="N21" s="5" t="s">
        <v>6</v>
      </c>
    </row>
    <row r="22" spans="1:14" ht="11.25">
      <c r="A22" s="7">
        <v>17</v>
      </c>
      <c r="B22" s="3" t="s">
        <v>258</v>
      </c>
      <c r="C22" s="7">
        <v>91</v>
      </c>
      <c r="D22" s="7">
        <v>1</v>
      </c>
      <c r="E22" s="3" t="s">
        <v>26</v>
      </c>
      <c r="F22" s="4" t="s">
        <v>121</v>
      </c>
      <c r="G22" s="8" t="s">
        <v>315</v>
      </c>
      <c r="H22" s="8">
        <v>19</v>
      </c>
      <c r="I22" s="8" t="s">
        <v>336</v>
      </c>
      <c r="J22" s="8">
        <v>13</v>
      </c>
      <c r="K22" s="8">
        <f t="shared" si="0"/>
        <v>15.716233645501712</v>
      </c>
      <c r="N22" s="5">
        <v>2</v>
      </c>
    </row>
    <row r="23" spans="1:14" ht="11.25">
      <c r="A23" s="7">
        <v>18</v>
      </c>
      <c r="B23" s="3" t="s">
        <v>261</v>
      </c>
      <c r="C23" s="7">
        <v>91</v>
      </c>
      <c r="D23" s="7">
        <v>1</v>
      </c>
      <c r="E23" s="3" t="s">
        <v>26</v>
      </c>
      <c r="F23" s="4" t="s">
        <v>121</v>
      </c>
      <c r="G23" s="8" t="s">
        <v>313</v>
      </c>
      <c r="H23" s="8">
        <v>14</v>
      </c>
      <c r="I23" s="8" t="s">
        <v>337</v>
      </c>
      <c r="J23" s="8">
        <v>20</v>
      </c>
      <c r="K23" s="8">
        <f t="shared" si="0"/>
        <v>16.73320053068151</v>
      </c>
      <c r="N23" s="5">
        <v>2</v>
      </c>
    </row>
    <row r="24" spans="1:14" ht="11.25">
      <c r="A24" s="7">
        <v>19</v>
      </c>
      <c r="B24" s="3" t="s">
        <v>111</v>
      </c>
      <c r="C24" s="7">
        <v>92</v>
      </c>
      <c r="D24" s="7">
        <v>3</v>
      </c>
      <c r="E24" s="3" t="s">
        <v>105</v>
      </c>
      <c r="F24" s="4" t="s">
        <v>302</v>
      </c>
      <c r="G24" s="8" t="s">
        <v>315</v>
      </c>
      <c r="H24" s="8">
        <v>19</v>
      </c>
      <c r="I24" s="9">
        <v>7.9</v>
      </c>
      <c r="J24" s="8">
        <v>17.5</v>
      </c>
      <c r="K24" s="8">
        <f t="shared" si="0"/>
        <v>18.23458252881047</v>
      </c>
      <c r="N24" s="5">
        <v>2</v>
      </c>
    </row>
    <row r="25" spans="1:14" ht="11.25">
      <c r="A25" s="7">
        <v>20</v>
      </c>
      <c r="B25" s="3" t="s">
        <v>259</v>
      </c>
      <c r="C25" s="7">
        <v>91</v>
      </c>
      <c r="D25" s="7">
        <v>1</v>
      </c>
      <c r="E25" s="3" t="s">
        <v>26</v>
      </c>
      <c r="F25" s="4" t="s">
        <v>121</v>
      </c>
      <c r="G25" s="8" t="s">
        <v>291</v>
      </c>
      <c r="H25" s="8">
        <v>16</v>
      </c>
      <c r="I25" s="8" t="s">
        <v>338</v>
      </c>
      <c r="J25" s="8">
        <v>39</v>
      </c>
      <c r="K25" s="8">
        <f t="shared" si="0"/>
        <v>24.979991993593593</v>
      </c>
      <c r="N25" s="5">
        <v>2</v>
      </c>
    </row>
    <row r="26" spans="1:14" ht="11.25">
      <c r="A26" s="7">
        <v>21</v>
      </c>
      <c r="B26" s="3" t="s">
        <v>36</v>
      </c>
      <c r="C26" s="7">
        <v>93</v>
      </c>
      <c r="D26" s="7" t="s">
        <v>6</v>
      </c>
      <c r="E26" s="3" t="s">
        <v>26</v>
      </c>
      <c r="F26" s="4" t="s">
        <v>27</v>
      </c>
      <c r="G26" s="8">
        <v>9.8</v>
      </c>
      <c r="H26" s="8">
        <v>24.5</v>
      </c>
      <c r="I26" s="8">
        <v>7.3</v>
      </c>
      <c r="J26" s="8">
        <v>25.5</v>
      </c>
      <c r="K26" s="8">
        <f t="shared" si="0"/>
        <v>24.994999499899976</v>
      </c>
      <c r="N26" s="5" t="s">
        <v>11</v>
      </c>
    </row>
    <row r="27" spans="1:14" ht="11.25">
      <c r="A27" s="7">
        <v>22</v>
      </c>
      <c r="B27" s="3" t="s">
        <v>239</v>
      </c>
      <c r="C27" s="7">
        <v>92</v>
      </c>
      <c r="D27" s="7" t="s">
        <v>6</v>
      </c>
      <c r="E27" s="3" t="s">
        <v>83</v>
      </c>
      <c r="F27" s="4" t="s">
        <v>84</v>
      </c>
      <c r="G27" s="8" t="s">
        <v>315</v>
      </c>
      <c r="H27" s="8">
        <v>19</v>
      </c>
      <c r="I27" s="8" t="s">
        <v>339</v>
      </c>
      <c r="J27" s="8">
        <v>34.5</v>
      </c>
      <c r="K27" s="8">
        <f t="shared" si="0"/>
        <v>25.602734228984215</v>
      </c>
      <c r="N27" s="5" t="s">
        <v>11</v>
      </c>
    </row>
    <row r="28" spans="1:14" ht="11.25">
      <c r="A28" s="7">
        <v>23</v>
      </c>
      <c r="B28" s="3" t="s">
        <v>221</v>
      </c>
      <c r="C28" s="7">
        <v>92</v>
      </c>
      <c r="D28" s="7">
        <v>1</v>
      </c>
      <c r="E28" s="3" t="s">
        <v>216</v>
      </c>
      <c r="F28" s="4" t="s">
        <v>217</v>
      </c>
      <c r="G28" s="8">
        <v>7.8</v>
      </c>
      <c r="H28" s="8">
        <v>44.5</v>
      </c>
      <c r="I28" s="9" t="s">
        <v>298</v>
      </c>
      <c r="J28" s="8">
        <v>15.5</v>
      </c>
      <c r="K28" s="8">
        <f t="shared" si="0"/>
        <v>26.263091973337794</v>
      </c>
      <c r="N28" s="5">
        <v>3</v>
      </c>
    </row>
    <row r="29" spans="1:14" ht="11.25">
      <c r="A29" s="7">
        <v>24</v>
      </c>
      <c r="B29" s="3" t="s">
        <v>12</v>
      </c>
      <c r="C29" s="7">
        <v>92</v>
      </c>
      <c r="D29" s="7" t="s">
        <v>11</v>
      </c>
      <c r="E29" s="3" t="s">
        <v>8</v>
      </c>
      <c r="F29" s="4" t="s">
        <v>9</v>
      </c>
      <c r="G29" s="8" t="s">
        <v>315</v>
      </c>
      <c r="H29" s="8">
        <v>19</v>
      </c>
      <c r="I29" s="8">
        <v>6.6</v>
      </c>
      <c r="J29" s="8">
        <v>36.5</v>
      </c>
      <c r="K29" s="8">
        <f t="shared" si="0"/>
        <v>26.334388164527386</v>
      </c>
      <c r="N29" s="5">
        <v>3</v>
      </c>
    </row>
    <row r="30" spans="1:14" ht="11.25">
      <c r="A30" s="7">
        <v>25</v>
      </c>
      <c r="B30" s="3" t="s">
        <v>58</v>
      </c>
      <c r="C30" s="7">
        <v>91</v>
      </c>
      <c r="D30" s="7" t="s">
        <v>6</v>
      </c>
      <c r="E30" s="3" t="s">
        <v>51</v>
      </c>
      <c r="F30" s="4" t="s">
        <v>52</v>
      </c>
      <c r="G30" s="8">
        <v>9.5</v>
      </c>
      <c r="H30" s="8">
        <v>31.5</v>
      </c>
      <c r="I30" s="8">
        <v>7.3</v>
      </c>
      <c r="J30" s="8">
        <v>25.5</v>
      </c>
      <c r="K30" s="8">
        <f t="shared" si="0"/>
        <v>28.341665441536776</v>
      </c>
      <c r="N30" s="5" t="s">
        <v>11</v>
      </c>
    </row>
    <row r="31" spans="1:14" ht="11.25">
      <c r="A31" s="7">
        <v>26</v>
      </c>
      <c r="B31" s="3" t="s">
        <v>132</v>
      </c>
      <c r="C31" s="7">
        <v>91</v>
      </c>
      <c r="D31" s="7">
        <v>1</v>
      </c>
      <c r="E31" s="3" t="s">
        <v>92</v>
      </c>
      <c r="F31" s="4"/>
      <c r="G31" s="8">
        <v>9.8</v>
      </c>
      <c r="H31" s="8">
        <v>24.5</v>
      </c>
      <c r="I31" s="9" t="s">
        <v>340</v>
      </c>
      <c r="J31" s="8">
        <v>33</v>
      </c>
      <c r="K31" s="8">
        <f t="shared" si="0"/>
        <v>28.434134416225863</v>
      </c>
      <c r="N31" s="5">
        <v>3</v>
      </c>
    </row>
    <row r="32" spans="1:14" ht="11.25">
      <c r="A32" s="7">
        <v>27</v>
      </c>
      <c r="B32" s="3" t="s">
        <v>137</v>
      </c>
      <c r="C32" s="7">
        <v>91</v>
      </c>
      <c r="D32" s="7">
        <v>3</v>
      </c>
      <c r="E32" s="3" t="s">
        <v>8</v>
      </c>
      <c r="F32" s="4" t="s">
        <v>271</v>
      </c>
      <c r="G32" s="8" t="s">
        <v>317</v>
      </c>
      <c r="H32" s="8">
        <v>34</v>
      </c>
      <c r="I32" s="8">
        <v>7.3</v>
      </c>
      <c r="J32" s="8">
        <v>25.5</v>
      </c>
      <c r="K32" s="8">
        <f t="shared" si="0"/>
        <v>29.444863728670914</v>
      </c>
      <c r="N32" s="5">
        <v>3</v>
      </c>
    </row>
    <row r="33" spans="1:14" ht="11.25">
      <c r="A33" s="7">
        <v>28</v>
      </c>
      <c r="B33" s="3" t="s">
        <v>145</v>
      </c>
      <c r="C33" s="7">
        <v>91</v>
      </c>
      <c r="D33" s="7">
        <v>1</v>
      </c>
      <c r="E33" s="3" t="s">
        <v>8</v>
      </c>
      <c r="F33" s="4" t="s">
        <v>146</v>
      </c>
      <c r="G33" s="8" t="s">
        <v>316</v>
      </c>
      <c r="H33" s="8">
        <v>28.5</v>
      </c>
      <c r="I33" s="8" t="s">
        <v>324</v>
      </c>
      <c r="J33" s="8">
        <v>30.5</v>
      </c>
      <c r="K33" s="8">
        <f t="shared" si="0"/>
        <v>29.483045975611137</v>
      </c>
      <c r="N33" s="5">
        <v>3</v>
      </c>
    </row>
    <row r="34" spans="1:14" ht="11.25">
      <c r="A34" s="7">
        <v>29</v>
      </c>
      <c r="B34" s="3" t="s">
        <v>125</v>
      </c>
      <c r="C34" s="7">
        <v>93</v>
      </c>
      <c r="D34" s="7">
        <v>3</v>
      </c>
      <c r="E34" s="3" t="s">
        <v>26</v>
      </c>
      <c r="F34" s="4" t="s">
        <v>121</v>
      </c>
      <c r="G34" s="8">
        <v>9</v>
      </c>
      <c r="H34" s="8">
        <v>36</v>
      </c>
      <c r="I34" s="9">
        <v>7.3</v>
      </c>
      <c r="J34" s="8">
        <v>25.5</v>
      </c>
      <c r="K34" s="8">
        <f t="shared" si="0"/>
        <v>30.298514815086232</v>
      </c>
      <c r="N34" s="5" t="s">
        <v>11</v>
      </c>
    </row>
    <row r="35" spans="1:14" ht="11.25">
      <c r="A35" s="7">
        <v>30</v>
      </c>
      <c r="B35" s="3" t="s">
        <v>10</v>
      </c>
      <c r="C35" s="7">
        <v>91</v>
      </c>
      <c r="D35" s="7" t="s">
        <v>11</v>
      </c>
      <c r="E35" s="3" t="s">
        <v>8</v>
      </c>
      <c r="F35" s="4" t="s">
        <v>9</v>
      </c>
      <c r="G35" s="8" t="s">
        <v>297</v>
      </c>
      <c r="H35" s="8">
        <v>61</v>
      </c>
      <c r="I35" s="9" t="s">
        <v>298</v>
      </c>
      <c r="J35" s="8">
        <v>15.5</v>
      </c>
      <c r="K35" s="8">
        <f t="shared" si="0"/>
        <v>30.748983723043597</v>
      </c>
      <c r="N35" s="5" t="s">
        <v>11</v>
      </c>
    </row>
    <row r="36" spans="1:14" ht="11.25">
      <c r="A36" s="7">
        <v>31</v>
      </c>
      <c r="B36" s="3" t="s">
        <v>79</v>
      </c>
      <c r="C36" s="7">
        <v>92</v>
      </c>
      <c r="D36" s="7" t="s">
        <v>11</v>
      </c>
      <c r="E36" s="3" t="s">
        <v>51</v>
      </c>
      <c r="F36" s="4" t="s">
        <v>52</v>
      </c>
      <c r="G36" s="8" t="s">
        <v>290</v>
      </c>
      <c r="H36" s="8">
        <v>38</v>
      </c>
      <c r="I36" s="8">
        <v>7.3</v>
      </c>
      <c r="J36" s="8">
        <v>25.5</v>
      </c>
      <c r="K36" s="8">
        <f t="shared" si="0"/>
        <v>31.12876483254676</v>
      </c>
      <c r="N36" s="5" t="s">
        <v>11</v>
      </c>
    </row>
    <row r="37" spans="1:14" ht="11.25">
      <c r="A37" s="7">
        <v>32</v>
      </c>
      <c r="B37" s="3" t="s">
        <v>212</v>
      </c>
      <c r="C37" s="7">
        <v>92</v>
      </c>
      <c r="D37" s="7" t="s">
        <v>13</v>
      </c>
      <c r="E37" s="3" t="s">
        <v>207</v>
      </c>
      <c r="F37" s="4" t="s">
        <v>208</v>
      </c>
      <c r="G37" s="8" t="s">
        <v>295</v>
      </c>
      <c r="H37" s="8">
        <v>55.5</v>
      </c>
      <c r="I37" s="9">
        <v>7.9</v>
      </c>
      <c r="J37" s="8">
        <v>17.5</v>
      </c>
      <c r="K37" s="8">
        <f t="shared" si="0"/>
        <v>31.164884084494844</v>
      </c>
      <c r="N37" s="5" t="s">
        <v>6</v>
      </c>
    </row>
    <row r="38" spans="1:14" ht="11.25">
      <c r="A38" s="7">
        <v>33</v>
      </c>
      <c r="B38" s="3" t="s">
        <v>124</v>
      </c>
      <c r="C38" s="7">
        <v>91</v>
      </c>
      <c r="D38" s="7" t="s">
        <v>11</v>
      </c>
      <c r="E38" s="3" t="s">
        <v>26</v>
      </c>
      <c r="F38" s="4" t="s">
        <v>121</v>
      </c>
      <c r="G38" s="8" t="s">
        <v>316</v>
      </c>
      <c r="H38" s="8">
        <v>28.5</v>
      </c>
      <c r="I38" s="8" t="s">
        <v>339</v>
      </c>
      <c r="J38" s="8">
        <v>34.5</v>
      </c>
      <c r="K38" s="8">
        <f t="shared" si="0"/>
        <v>31.35681744055031</v>
      </c>
      <c r="N38" s="5" t="s">
        <v>11</v>
      </c>
    </row>
    <row r="39" spans="1:14" ht="11.25">
      <c r="A39" s="7">
        <v>34</v>
      </c>
      <c r="B39" s="3" t="s">
        <v>57</v>
      </c>
      <c r="C39" s="7">
        <v>91</v>
      </c>
      <c r="D39" s="7" t="s">
        <v>6</v>
      </c>
      <c r="E39" s="3" t="s">
        <v>51</v>
      </c>
      <c r="F39" s="4" t="s">
        <v>52</v>
      </c>
      <c r="G39" s="8" t="s">
        <v>315</v>
      </c>
      <c r="H39" s="8">
        <v>19</v>
      </c>
      <c r="I39" s="8" t="s">
        <v>326</v>
      </c>
      <c r="J39" s="8">
        <v>52.5</v>
      </c>
      <c r="K39" s="8">
        <f t="shared" si="0"/>
        <v>31.583223394707513</v>
      </c>
      <c r="N39" s="5" t="s">
        <v>11</v>
      </c>
    </row>
    <row r="40" spans="1:14" ht="11.25">
      <c r="A40" s="7">
        <v>35</v>
      </c>
      <c r="B40" s="3" t="s">
        <v>159</v>
      </c>
      <c r="C40" s="7">
        <v>93</v>
      </c>
      <c r="D40" s="7">
        <v>2</v>
      </c>
      <c r="E40" s="3" t="s">
        <v>157</v>
      </c>
      <c r="F40" s="4" t="s">
        <v>270</v>
      </c>
      <c r="G40" s="8" t="s">
        <v>331</v>
      </c>
      <c r="H40" s="8">
        <v>40</v>
      </c>
      <c r="I40" s="8">
        <v>7.3</v>
      </c>
      <c r="J40" s="8">
        <v>25.5</v>
      </c>
      <c r="K40" s="8">
        <f t="shared" si="0"/>
        <v>31.937438845342623</v>
      </c>
      <c r="N40" s="5" t="s">
        <v>11</v>
      </c>
    </row>
    <row r="41" spans="1:14" ht="11.25">
      <c r="A41" s="7">
        <v>36</v>
      </c>
      <c r="B41" s="3" t="s">
        <v>5</v>
      </c>
      <c r="C41" s="7">
        <v>92</v>
      </c>
      <c r="D41" s="7" t="s">
        <v>6</v>
      </c>
      <c r="E41" s="3" t="s">
        <v>4</v>
      </c>
      <c r="F41" s="4"/>
      <c r="G41" s="8" t="s">
        <v>295</v>
      </c>
      <c r="H41" s="8">
        <v>55.5</v>
      </c>
      <c r="I41" s="8" t="s">
        <v>337</v>
      </c>
      <c r="J41" s="8">
        <v>20</v>
      </c>
      <c r="K41" s="8">
        <f t="shared" si="0"/>
        <v>33.31666249791537</v>
      </c>
      <c r="N41" s="5" t="s">
        <v>6</v>
      </c>
    </row>
    <row r="42" spans="1:14" ht="11.25">
      <c r="A42" s="7">
        <v>37</v>
      </c>
      <c r="B42" s="3" t="s">
        <v>167</v>
      </c>
      <c r="C42" s="7">
        <v>91</v>
      </c>
      <c r="D42" s="7" t="s">
        <v>11</v>
      </c>
      <c r="E42" s="3" t="s">
        <v>161</v>
      </c>
      <c r="F42" s="4" t="s">
        <v>162</v>
      </c>
      <c r="G42" s="8">
        <v>9.5</v>
      </c>
      <c r="H42" s="8">
        <v>31.5</v>
      </c>
      <c r="I42" s="8" t="s">
        <v>341</v>
      </c>
      <c r="J42" s="8">
        <v>41.5</v>
      </c>
      <c r="K42" s="8">
        <f t="shared" si="0"/>
        <v>36.15591237958185</v>
      </c>
      <c r="N42" s="5" t="s">
        <v>6</v>
      </c>
    </row>
    <row r="43" spans="1:14" ht="11.25">
      <c r="A43" s="7">
        <v>38</v>
      </c>
      <c r="B43" s="3" t="s">
        <v>18</v>
      </c>
      <c r="C43" s="7">
        <v>91</v>
      </c>
      <c r="D43" s="7" t="s">
        <v>11</v>
      </c>
      <c r="E43" s="3" t="s">
        <v>8</v>
      </c>
      <c r="F43" s="4" t="s">
        <v>15</v>
      </c>
      <c r="G43" s="8">
        <v>7.8</v>
      </c>
      <c r="H43" s="8">
        <v>44.5</v>
      </c>
      <c r="I43" s="8" t="s">
        <v>324</v>
      </c>
      <c r="J43" s="8">
        <v>30.5</v>
      </c>
      <c r="K43" s="8">
        <f t="shared" si="0"/>
        <v>36.840874039577294</v>
      </c>
      <c r="N43" s="5" t="s">
        <v>6</v>
      </c>
    </row>
    <row r="44" spans="1:14" ht="11.25">
      <c r="A44" s="7">
        <v>39</v>
      </c>
      <c r="B44" s="3" t="s">
        <v>312</v>
      </c>
      <c r="C44" s="7">
        <v>92</v>
      </c>
      <c r="D44" s="7" t="s">
        <v>6</v>
      </c>
      <c r="E44" s="3" t="s">
        <v>207</v>
      </c>
      <c r="F44" s="4" t="s">
        <v>208</v>
      </c>
      <c r="G44" s="8">
        <v>9.5</v>
      </c>
      <c r="H44" s="8">
        <v>31.5</v>
      </c>
      <c r="I44" s="8">
        <v>6.4</v>
      </c>
      <c r="J44" s="8">
        <v>43.5</v>
      </c>
      <c r="K44" s="8">
        <f t="shared" si="0"/>
        <v>37.016888037759195</v>
      </c>
      <c r="N44" s="5" t="s">
        <v>6</v>
      </c>
    </row>
    <row r="45" spans="1:14" ht="11.25">
      <c r="A45" s="7">
        <v>40</v>
      </c>
      <c r="B45" s="3" t="s">
        <v>61</v>
      </c>
      <c r="C45" s="7">
        <v>91</v>
      </c>
      <c r="D45" s="7">
        <v>2</v>
      </c>
      <c r="E45" s="3" t="s">
        <v>51</v>
      </c>
      <c r="F45" s="4" t="s">
        <v>52</v>
      </c>
      <c r="G45" s="8">
        <v>9.8</v>
      </c>
      <c r="H45" s="8">
        <v>24.5</v>
      </c>
      <c r="I45" s="8">
        <v>5.3</v>
      </c>
      <c r="J45" s="8">
        <v>57</v>
      </c>
      <c r="K45" s="8">
        <f t="shared" si="0"/>
        <v>37.36977388210959</v>
      </c>
      <c r="N45" s="5" t="s">
        <v>6</v>
      </c>
    </row>
    <row r="46" spans="1:14" ht="11.25">
      <c r="A46" s="7">
        <v>41</v>
      </c>
      <c r="B46" s="3" t="s">
        <v>110</v>
      </c>
      <c r="C46" s="7">
        <v>91</v>
      </c>
      <c r="D46" s="7">
        <v>1</v>
      </c>
      <c r="E46" s="3" t="s">
        <v>105</v>
      </c>
      <c r="F46" s="4" t="s">
        <v>302</v>
      </c>
      <c r="G46" s="8">
        <v>9</v>
      </c>
      <c r="H46" s="8">
        <v>36</v>
      </c>
      <c r="I46" s="8" t="s">
        <v>338</v>
      </c>
      <c r="J46" s="8">
        <v>39</v>
      </c>
      <c r="K46" s="8">
        <f t="shared" si="0"/>
        <v>37.469987990390386</v>
      </c>
      <c r="N46" s="5" t="s">
        <v>6</v>
      </c>
    </row>
    <row r="47" spans="1:14" ht="11.25">
      <c r="A47" s="7">
        <v>42</v>
      </c>
      <c r="B47" s="3" t="s">
        <v>59</v>
      </c>
      <c r="C47" s="7">
        <v>91</v>
      </c>
      <c r="D47" s="7" t="s">
        <v>11</v>
      </c>
      <c r="E47" s="3" t="s">
        <v>51</v>
      </c>
      <c r="F47" s="4" t="s">
        <v>52</v>
      </c>
      <c r="G47" s="8">
        <v>7.8</v>
      </c>
      <c r="H47" s="8">
        <v>44.5</v>
      </c>
      <c r="I47" s="8" t="s">
        <v>342</v>
      </c>
      <c r="J47" s="8">
        <v>32</v>
      </c>
      <c r="K47" s="8">
        <f t="shared" si="0"/>
        <v>37.73592452822641</v>
      </c>
      <c r="N47" s="5" t="s">
        <v>6</v>
      </c>
    </row>
    <row r="48" spans="1:14" ht="11.25">
      <c r="A48" s="7">
        <v>43</v>
      </c>
      <c r="B48" s="3" t="s">
        <v>231</v>
      </c>
      <c r="C48" s="7">
        <v>92</v>
      </c>
      <c r="D48" s="7">
        <v>2</v>
      </c>
      <c r="E48" s="3" t="s">
        <v>222</v>
      </c>
      <c r="F48" s="4" t="s">
        <v>223</v>
      </c>
      <c r="G48" s="8">
        <v>9.8</v>
      </c>
      <c r="H48" s="8">
        <v>24.5</v>
      </c>
      <c r="I48" s="9" t="s">
        <v>343</v>
      </c>
      <c r="J48" s="8">
        <v>59.5</v>
      </c>
      <c r="K48" s="8">
        <f t="shared" si="0"/>
        <v>38.180492401225</v>
      </c>
      <c r="N48" s="5" t="s">
        <v>13</v>
      </c>
    </row>
    <row r="49" spans="1:14" ht="11.25">
      <c r="A49" s="7">
        <v>44</v>
      </c>
      <c r="B49" s="3" t="s">
        <v>133</v>
      </c>
      <c r="C49" s="7">
        <v>92</v>
      </c>
      <c r="D49" s="7">
        <v>1</v>
      </c>
      <c r="E49" s="3" t="s">
        <v>92</v>
      </c>
      <c r="F49" s="4"/>
      <c r="G49" s="8">
        <v>9.8</v>
      </c>
      <c r="H49" s="8">
        <v>24.5</v>
      </c>
      <c r="I49" s="8" t="s">
        <v>289</v>
      </c>
      <c r="J49" s="8">
        <v>64.5</v>
      </c>
      <c r="K49" s="8">
        <f t="shared" si="0"/>
        <v>39.752358420601915</v>
      </c>
      <c r="N49" s="5" t="s">
        <v>13</v>
      </c>
    </row>
    <row r="50" spans="1:14" ht="11.25">
      <c r="A50" s="7">
        <v>45</v>
      </c>
      <c r="B50" s="3" t="s">
        <v>60</v>
      </c>
      <c r="C50" s="7">
        <v>92</v>
      </c>
      <c r="D50" s="7" t="s">
        <v>11</v>
      </c>
      <c r="E50" s="3" t="s">
        <v>51</v>
      </c>
      <c r="F50" s="4" t="s">
        <v>52</v>
      </c>
      <c r="G50" s="8" t="s">
        <v>332</v>
      </c>
      <c r="H50" s="8">
        <v>41</v>
      </c>
      <c r="I50" s="8" t="s">
        <v>344</v>
      </c>
      <c r="J50" s="8">
        <v>45.5</v>
      </c>
      <c r="K50" s="8">
        <f t="shared" si="0"/>
        <v>43.191434335988426</v>
      </c>
      <c r="N50" s="5" t="s">
        <v>13</v>
      </c>
    </row>
    <row r="51" spans="1:14" ht="11.25">
      <c r="A51" s="7">
        <v>46</v>
      </c>
      <c r="B51" s="3" t="s">
        <v>44</v>
      </c>
      <c r="C51" s="7">
        <v>91</v>
      </c>
      <c r="D51" s="7">
        <v>3</v>
      </c>
      <c r="E51" s="3" t="s">
        <v>51</v>
      </c>
      <c r="F51" s="4" t="s">
        <v>52</v>
      </c>
      <c r="G51" s="8" t="s">
        <v>292</v>
      </c>
      <c r="H51" s="8">
        <v>42</v>
      </c>
      <c r="I51" s="8">
        <v>5.5</v>
      </c>
      <c r="J51" s="8">
        <v>48.5</v>
      </c>
      <c r="K51" s="8">
        <f t="shared" si="0"/>
        <v>45.13313638558703</v>
      </c>
      <c r="N51" s="5" t="s">
        <v>372</v>
      </c>
    </row>
    <row r="52" spans="1:14" ht="11.25">
      <c r="A52" s="7">
        <v>47</v>
      </c>
      <c r="B52" s="3" t="s">
        <v>229</v>
      </c>
      <c r="C52" s="7">
        <v>91</v>
      </c>
      <c r="D52" s="7">
        <v>2</v>
      </c>
      <c r="E52" s="3" t="s">
        <v>222</v>
      </c>
      <c r="F52" s="4" t="s">
        <v>223</v>
      </c>
      <c r="G52" s="8" t="s">
        <v>330</v>
      </c>
      <c r="H52" s="8">
        <v>39</v>
      </c>
      <c r="I52" s="9" t="s">
        <v>326</v>
      </c>
      <c r="J52" s="8">
        <v>52.5</v>
      </c>
      <c r="K52" s="8">
        <f t="shared" si="0"/>
        <v>45.249309386995066</v>
      </c>
      <c r="N52" s="5" t="s">
        <v>372</v>
      </c>
    </row>
    <row r="53" spans="1:14" ht="11.25">
      <c r="A53" s="7">
        <v>48</v>
      </c>
      <c r="B53" s="3" t="s">
        <v>45</v>
      </c>
      <c r="C53" s="7">
        <v>92</v>
      </c>
      <c r="D53" s="7" t="s">
        <v>11</v>
      </c>
      <c r="E53" s="3" t="s">
        <v>51</v>
      </c>
      <c r="F53" s="4" t="s">
        <v>52</v>
      </c>
      <c r="G53" s="8">
        <v>7.8</v>
      </c>
      <c r="H53" s="8">
        <v>44.5</v>
      </c>
      <c r="I53" s="8">
        <v>5.5</v>
      </c>
      <c r="J53" s="8">
        <v>48.5</v>
      </c>
      <c r="K53" s="8">
        <f t="shared" si="0"/>
        <v>46.45696933722647</v>
      </c>
      <c r="N53" s="5" t="s">
        <v>372</v>
      </c>
    </row>
    <row r="54" spans="1:14" ht="11.25">
      <c r="A54" s="7">
        <v>49</v>
      </c>
      <c r="B54" s="3" t="s">
        <v>211</v>
      </c>
      <c r="C54" s="7">
        <v>92</v>
      </c>
      <c r="D54" s="7" t="s">
        <v>6</v>
      </c>
      <c r="E54" s="3" t="s">
        <v>207</v>
      </c>
      <c r="F54" s="4" t="s">
        <v>208</v>
      </c>
      <c r="G54" s="8" t="s">
        <v>296</v>
      </c>
      <c r="H54" s="8">
        <v>58</v>
      </c>
      <c r="I54" s="8" t="s">
        <v>338</v>
      </c>
      <c r="J54" s="8">
        <v>39</v>
      </c>
      <c r="K54" s="8">
        <f t="shared" si="0"/>
        <v>47.56048780237646</v>
      </c>
      <c r="N54" s="5" t="s">
        <v>372</v>
      </c>
    </row>
    <row r="55" spans="1:14" ht="11.25">
      <c r="A55" s="7">
        <v>50</v>
      </c>
      <c r="B55" s="3" t="s">
        <v>128</v>
      </c>
      <c r="C55" s="7">
        <v>91</v>
      </c>
      <c r="D55" s="7" t="s">
        <v>6</v>
      </c>
      <c r="E55" s="3" t="s">
        <v>51</v>
      </c>
      <c r="F55" s="4" t="s">
        <v>126</v>
      </c>
      <c r="G55" s="8">
        <v>6</v>
      </c>
      <c r="H55" s="8">
        <v>52.5</v>
      </c>
      <c r="I55" s="8">
        <v>6.4</v>
      </c>
      <c r="J55" s="8">
        <v>43.5</v>
      </c>
      <c r="K55" s="8">
        <f t="shared" si="0"/>
        <v>47.788596966221974</v>
      </c>
      <c r="N55" s="5" t="s">
        <v>372</v>
      </c>
    </row>
    <row r="56" spans="1:14" ht="11.25">
      <c r="A56" s="7">
        <v>51</v>
      </c>
      <c r="B56" s="3" t="s">
        <v>164</v>
      </c>
      <c r="C56" s="7">
        <v>91</v>
      </c>
      <c r="D56" s="7">
        <v>1</v>
      </c>
      <c r="E56" s="3" t="s">
        <v>161</v>
      </c>
      <c r="F56" s="4" t="s">
        <v>162</v>
      </c>
      <c r="G56" s="8">
        <v>9.5</v>
      </c>
      <c r="H56" s="8">
        <v>31.5</v>
      </c>
      <c r="I56" s="8" t="s">
        <v>345</v>
      </c>
      <c r="J56" s="8">
        <v>74</v>
      </c>
      <c r="K56" s="8">
        <f t="shared" si="0"/>
        <v>48.28043081829324</v>
      </c>
      <c r="N56" s="5" t="s">
        <v>372</v>
      </c>
    </row>
    <row r="57" spans="1:14" ht="11.25">
      <c r="A57" s="7">
        <v>52</v>
      </c>
      <c r="B57" s="3" t="s">
        <v>199</v>
      </c>
      <c r="C57" s="7">
        <v>91</v>
      </c>
      <c r="D57" s="7" t="s">
        <v>6</v>
      </c>
      <c r="E57" s="3" t="s">
        <v>194</v>
      </c>
      <c r="F57" s="4" t="s">
        <v>200</v>
      </c>
      <c r="G57" s="8">
        <v>7.8</v>
      </c>
      <c r="H57" s="8">
        <v>44.5</v>
      </c>
      <c r="I57" s="9" t="s">
        <v>326</v>
      </c>
      <c r="J57" s="8">
        <v>52.5</v>
      </c>
      <c r="K57" s="8">
        <f t="shared" si="0"/>
        <v>48.334770093587906</v>
      </c>
      <c r="N57" s="5" t="s">
        <v>372</v>
      </c>
    </row>
    <row r="58" spans="1:14" ht="11.25">
      <c r="A58" s="7">
        <v>53</v>
      </c>
      <c r="B58" s="3" t="s">
        <v>135</v>
      </c>
      <c r="C58" s="7">
        <v>94</v>
      </c>
      <c r="D58" s="7">
        <v>3</v>
      </c>
      <c r="E58" s="3" t="s">
        <v>92</v>
      </c>
      <c r="F58" s="4"/>
      <c r="G58" s="8">
        <v>6</v>
      </c>
      <c r="H58" s="8">
        <v>52.5</v>
      </c>
      <c r="I58" s="8" t="s">
        <v>344</v>
      </c>
      <c r="J58" s="8">
        <v>45.5</v>
      </c>
      <c r="K58" s="8">
        <f t="shared" si="0"/>
        <v>48.87484015319129</v>
      </c>
      <c r="N58" s="5" t="s">
        <v>372</v>
      </c>
    </row>
    <row r="59" spans="1:14" ht="11.25">
      <c r="A59" s="7">
        <v>54</v>
      </c>
      <c r="B59" s="3" t="s">
        <v>80</v>
      </c>
      <c r="C59" s="7">
        <v>92</v>
      </c>
      <c r="D59" s="7" t="s">
        <v>6</v>
      </c>
      <c r="E59" s="3" t="s">
        <v>51</v>
      </c>
      <c r="F59" s="4" t="s">
        <v>52</v>
      </c>
      <c r="G59" s="8" t="s">
        <v>296</v>
      </c>
      <c r="H59" s="8">
        <v>58</v>
      </c>
      <c r="I59" s="8" t="s">
        <v>341</v>
      </c>
      <c r="J59" s="8">
        <v>41.5</v>
      </c>
      <c r="K59" s="8">
        <f t="shared" si="0"/>
        <v>49.06118628814432</v>
      </c>
      <c r="N59" s="5" t="s">
        <v>372</v>
      </c>
    </row>
    <row r="60" spans="1:14" ht="11.25">
      <c r="A60" s="7">
        <v>55</v>
      </c>
      <c r="B60" s="3" t="s">
        <v>19</v>
      </c>
      <c r="C60" s="7">
        <v>91</v>
      </c>
      <c r="D60" s="7" t="s">
        <v>11</v>
      </c>
      <c r="E60" s="3" t="s">
        <v>8</v>
      </c>
      <c r="F60" s="4" t="s">
        <v>15</v>
      </c>
      <c r="G60" s="8">
        <v>1.5</v>
      </c>
      <c r="H60" s="8">
        <v>74</v>
      </c>
      <c r="I60" s="8">
        <v>6.6</v>
      </c>
      <c r="J60" s="8">
        <v>36.5</v>
      </c>
      <c r="K60" s="8">
        <f t="shared" si="0"/>
        <v>51.97114584074513</v>
      </c>
      <c r="N60" s="5" t="s">
        <v>372</v>
      </c>
    </row>
    <row r="61" spans="1:14" ht="11.25">
      <c r="A61" s="7">
        <v>56</v>
      </c>
      <c r="B61" s="3" t="s">
        <v>25</v>
      </c>
      <c r="C61" s="7">
        <v>91</v>
      </c>
      <c r="D61" s="7">
        <v>2</v>
      </c>
      <c r="E61" s="3" t="s">
        <v>23</v>
      </c>
      <c r="F61" s="4" t="s">
        <v>267</v>
      </c>
      <c r="G61" s="8">
        <v>7.8</v>
      </c>
      <c r="H61" s="8">
        <v>44.5</v>
      </c>
      <c r="I61" s="8" t="s">
        <v>306</v>
      </c>
      <c r="J61" s="8">
        <v>61</v>
      </c>
      <c r="K61" s="8">
        <f t="shared" si="0"/>
        <v>52.100863716449076</v>
      </c>
      <c r="N61" s="5" t="s">
        <v>372</v>
      </c>
    </row>
    <row r="62" spans="1:14" ht="11.25">
      <c r="A62" s="7">
        <v>57</v>
      </c>
      <c r="B62" s="3" t="s">
        <v>144</v>
      </c>
      <c r="C62" s="7">
        <v>93</v>
      </c>
      <c r="D62" s="7" t="s">
        <v>6</v>
      </c>
      <c r="E62" s="3" t="s">
        <v>8</v>
      </c>
      <c r="F62" s="4" t="s">
        <v>143</v>
      </c>
      <c r="G62" s="8" t="s">
        <v>294</v>
      </c>
      <c r="H62" s="8">
        <v>50</v>
      </c>
      <c r="I62" s="9" t="s">
        <v>343</v>
      </c>
      <c r="J62" s="8">
        <v>59.5</v>
      </c>
      <c r="K62" s="8">
        <f t="shared" si="0"/>
        <v>54.543560573178574</v>
      </c>
      <c r="N62" s="5" t="s">
        <v>372</v>
      </c>
    </row>
    <row r="63" spans="1:14" ht="11.25">
      <c r="A63" s="7">
        <v>58</v>
      </c>
      <c r="B63" s="3" t="s">
        <v>236</v>
      </c>
      <c r="C63" s="7">
        <v>92</v>
      </c>
      <c r="D63" s="7" t="s">
        <v>13</v>
      </c>
      <c r="E63" s="3" t="s">
        <v>234</v>
      </c>
      <c r="F63" s="4" t="s">
        <v>217</v>
      </c>
      <c r="G63" s="8">
        <v>6</v>
      </c>
      <c r="H63" s="8">
        <v>52.5</v>
      </c>
      <c r="I63" s="8">
        <v>5.3</v>
      </c>
      <c r="J63" s="8">
        <v>57</v>
      </c>
      <c r="K63" s="8">
        <f t="shared" si="0"/>
        <v>54.703747586431405</v>
      </c>
      <c r="N63" s="5" t="s">
        <v>372</v>
      </c>
    </row>
    <row r="64" spans="1:14" ht="11.25">
      <c r="A64" s="7">
        <v>59</v>
      </c>
      <c r="B64" s="3" t="s">
        <v>147</v>
      </c>
      <c r="C64" s="7">
        <v>93</v>
      </c>
      <c r="D64" s="7" t="s">
        <v>13</v>
      </c>
      <c r="E64" s="3" t="s">
        <v>8</v>
      </c>
      <c r="F64" s="4" t="s">
        <v>146</v>
      </c>
      <c r="G64" s="8" t="s">
        <v>319</v>
      </c>
      <c r="H64" s="8">
        <v>65</v>
      </c>
      <c r="I64" s="8">
        <v>5.5</v>
      </c>
      <c r="J64" s="8">
        <v>48.5</v>
      </c>
      <c r="K64" s="8">
        <f t="shared" si="0"/>
        <v>56.14712815451918</v>
      </c>
      <c r="N64" s="5" t="s">
        <v>372</v>
      </c>
    </row>
    <row r="65" spans="1:14" ht="11.25">
      <c r="A65" s="7">
        <v>60</v>
      </c>
      <c r="B65" s="3" t="s">
        <v>49</v>
      </c>
      <c r="C65" s="7">
        <v>91</v>
      </c>
      <c r="D65" s="7">
        <v>3</v>
      </c>
      <c r="E65" s="3" t="s">
        <v>51</v>
      </c>
      <c r="F65" s="4" t="s">
        <v>52</v>
      </c>
      <c r="G65" s="8">
        <v>4</v>
      </c>
      <c r="H65" s="8">
        <v>66.5</v>
      </c>
      <c r="I65" s="8">
        <v>5.5</v>
      </c>
      <c r="J65" s="8">
        <v>48.5</v>
      </c>
      <c r="K65" s="8">
        <f t="shared" si="0"/>
        <v>56.7912845426127</v>
      </c>
      <c r="N65" s="5" t="s">
        <v>372</v>
      </c>
    </row>
    <row r="66" spans="1:14" ht="11.25">
      <c r="A66" s="7">
        <v>61</v>
      </c>
      <c r="B66" s="3" t="s">
        <v>30</v>
      </c>
      <c r="C66" s="7">
        <v>91</v>
      </c>
      <c r="D66" s="7" t="s">
        <v>2</v>
      </c>
      <c r="E66" s="3" t="s">
        <v>26</v>
      </c>
      <c r="F66" s="4" t="s">
        <v>27</v>
      </c>
      <c r="G66" s="8">
        <v>6</v>
      </c>
      <c r="H66" s="8">
        <v>52.5</v>
      </c>
      <c r="I66" s="8">
        <v>4.8</v>
      </c>
      <c r="J66" s="8">
        <v>62.5</v>
      </c>
      <c r="K66" s="8">
        <f t="shared" si="0"/>
        <v>57.282196186948</v>
      </c>
      <c r="N66" s="5" t="s">
        <v>372</v>
      </c>
    </row>
    <row r="67" spans="1:14" ht="11.25">
      <c r="A67" s="7">
        <v>62</v>
      </c>
      <c r="B67" s="3" t="s">
        <v>138</v>
      </c>
      <c r="C67" s="7">
        <v>91</v>
      </c>
      <c r="D67" s="7" t="s">
        <v>2</v>
      </c>
      <c r="E67" s="3" t="s">
        <v>8</v>
      </c>
      <c r="F67" s="4" t="s">
        <v>271</v>
      </c>
      <c r="G67" s="8" t="s">
        <v>318</v>
      </c>
      <c r="H67" s="8">
        <v>49</v>
      </c>
      <c r="I67" s="8" t="s">
        <v>281</v>
      </c>
      <c r="J67" s="8">
        <v>67</v>
      </c>
      <c r="K67" s="8">
        <f t="shared" si="0"/>
        <v>57.29746940310715</v>
      </c>
      <c r="N67" s="5" t="s">
        <v>372</v>
      </c>
    </row>
    <row r="68" spans="1:14" ht="11.25">
      <c r="A68" s="7">
        <v>63</v>
      </c>
      <c r="B68" s="3" t="s">
        <v>214</v>
      </c>
      <c r="C68" s="7">
        <v>92</v>
      </c>
      <c r="D68" s="7" t="s">
        <v>6</v>
      </c>
      <c r="E68" s="3" t="s">
        <v>207</v>
      </c>
      <c r="F68" s="4" t="s">
        <v>208</v>
      </c>
      <c r="G68" s="8">
        <v>5.5</v>
      </c>
      <c r="H68" s="8">
        <v>60</v>
      </c>
      <c r="I68" s="8">
        <v>5.3</v>
      </c>
      <c r="J68" s="8">
        <v>57</v>
      </c>
      <c r="K68" s="8">
        <f t="shared" si="0"/>
        <v>58.48076606885378</v>
      </c>
      <c r="N68" s="5" t="s">
        <v>372</v>
      </c>
    </row>
    <row r="69" spans="1:14" ht="11.25">
      <c r="A69" s="7">
        <v>64</v>
      </c>
      <c r="B69" s="3" t="s">
        <v>38</v>
      </c>
      <c r="C69" s="7">
        <v>91</v>
      </c>
      <c r="D69" s="7" t="s">
        <v>13</v>
      </c>
      <c r="E69" s="3" t="s">
        <v>26</v>
      </c>
      <c r="F69" s="4" t="s">
        <v>27</v>
      </c>
      <c r="G69" s="8">
        <v>4.3</v>
      </c>
      <c r="H69" s="8">
        <v>63</v>
      </c>
      <c r="I69" s="8" t="s">
        <v>346</v>
      </c>
      <c r="J69" s="8">
        <v>55</v>
      </c>
      <c r="K69" s="8">
        <f t="shared" si="0"/>
        <v>58.86425061104575</v>
      </c>
      <c r="N69" s="5" t="s">
        <v>372</v>
      </c>
    </row>
    <row r="70" spans="1:14" ht="11.25">
      <c r="A70" s="7">
        <v>65</v>
      </c>
      <c r="B70" s="3" t="s">
        <v>166</v>
      </c>
      <c r="C70" s="7">
        <v>91</v>
      </c>
      <c r="D70" s="7" t="s">
        <v>2</v>
      </c>
      <c r="E70" s="3" t="s">
        <v>161</v>
      </c>
      <c r="F70" s="4" t="s">
        <v>162</v>
      </c>
      <c r="G70" s="8" t="s">
        <v>320</v>
      </c>
      <c r="H70" s="8">
        <v>69.5</v>
      </c>
      <c r="I70" s="8" t="s">
        <v>326</v>
      </c>
      <c r="J70" s="8">
        <v>52.5</v>
      </c>
      <c r="K70" s="8">
        <f t="shared" si="0"/>
        <v>60.404883908505276</v>
      </c>
      <c r="N70" s="5" t="s">
        <v>372</v>
      </c>
    </row>
    <row r="71" spans="1:14" ht="11.25">
      <c r="A71" s="7">
        <v>66</v>
      </c>
      <c r="B71" s="3" t="s">
        <v>48</v>
      </c>
      <c r="C71" s="7">
        <v>92</v>
      </c>
      <c r="D71" s="7" t="s">
        <v>6</v>
      </c>
      <c r="E71" s="3" t="s">
        <v>51</v>
      </c>
      <c r="F71" s="4" t="s">
        <v>52</v>
      </c>
      <c r="G71" s="8" t="s">
        <v>296</v>
      </c>
      <c r="H71" s="8">
        <v>58</v>
      </c>
      <c r="I71" s="8">
        <v>3.5</v>
      </c>
      <c r="J71" s="8">
        <v>66</v>
      </c>
      <c r="K71" s="8">
        <f aca="true" t="shared" si="1" ref="K71:K79">SQRT(H71*J71)</f>
        <v>61.87083319303208</v>
      </c>
      <c r="N71" s="5" t="s">
        <v>372</v>
      </c>
    </row>
    <row r="72" spans="1:14" ht="11.25">
      <c r="A72" s="7">
        <v>67</v>
      </c>
      <c r="B72" s="3" t="s">
        <v>37</v>
      </c>
      <c r="C72" s="7">
        <v>92</v>
      </c>
      <c r="D72" s="7" t="s">
        <v>13</v>
      </c>
      <c r="E72" s="3" t="s">
        <v>26</v>
      </c>
      <c r="F72" s="4" t="s">
        <v>27</v>
      </c>
      <c r="G72" s="8">
        <v>4.3</v>
      </c>
      <c r="H72" s="8">
        <v>63</v>
      </c>
      <c r="I72" s="8">
        <v>3.1</v>
      </c>
      <c r="J72" s="8">
        <v>68.5</v>
      </c>
      <c r="K72" s="8">
        <f t="shared" si="1"/>
        <v>65.69246532137457</v>
      </c>
      <c r="N72" s="5" t="s">
        <v>372</v>
      </c>
    </row>
    <row r="73" spans="1:14" ht="11.25">
      <c r="A73" s="7">
        <v>68</v>
      </c>
      <c r="B73" s="3" t="s">
        <v>63</v>
      </c>
      <c r="C73" s="7">
        <v>92</v>
      </c>
      <c r="D73" s="7" t="s">
        <v>13</v>
      </c>
      <c r="E73" s="3" t="s">
        <v>51</v>
      </c>
      <c r="F73" s="4" t="s">
        <v>52</v>
      </c>
      <c r="G73" s="8" t="s">
        <v>320</v>
      </c>
      <c r="H73" s="8">
        <v>69.5</v>
      </c>
      <c r="I73" s="8" t="s">
        <v>289</v>
      </c>
      <c r="J73" s="8">
        <v>64.5</v>
      </c>
      <c r="K73" s="8">
        <f t="shared" si="1"/>
        <v>66.95334196289234</v>
      </c>
      <c r="N73" s="5" t="s">
        <v>372</v>
      </c>
    </row>
    <row r="74" spans="1:14" ht="11.25">
      <c r="A74" s="7">
        <v>69</v>
      </c>
      <c r="B74" s="3" t="s">
        <v>246</v>
      </c>
      <c r="C74" s="7">
        <v>92</v>
      </c>
      <c r="D74" s="7" t="s">
        <v>2</v>
      </c>
      <c r="E74" s="3" t="s">
        <v>26</v>
      </c>
      <c r="F74" s="4" t="s">
        <v>121</v>
      </c>
      <c r="G74" s="8">
        <v>4.3</v>
      </c>
      <c r="H74" s="8">
        <v>63</v>
      </c>
      <c r="I74" s="8">
        <v>1.2</v>
      </c>
      <c r="J74" s="8">
        <v>72</v>
      </c>
      <c r="K74" s="8">
        <f t="shared" si="1"/>
        <v>67.34983296193094</v>
      </c>
      <c r="N74" s="5" t="s">
        <v>372</v>
      </c>
    </row>
    <row r="75" spans="1:14" ht="11.25">
      <c r="A75" s="7">
        <v>70</v>
      </c>
      <c r="B75" s="3" t="s">
        <v>81</v>
      </c>
      <c r="C75" s="7">
        <v>96</v>
      </c>
      <c r="D75" s="7" t="s">
        <v>13</v>
      </c>
      <c r="E75" s="3" t="s">
        <v>51</v>
      </c>
      <c r="F75" s="4" t="s">
        <v>52</v>
      </c>
      <c r="G75" s="8">
        <v>4</v>
      </c>
      <c r="H75" s="8">
        <v>66.5</v>
      </c>
      <c r="I75" s="8">
        <v>3.1</v>
      </c>
      <c r="J75" s="8">
        <v>68.5</v>
      </c>
      <c r="K75" s="8">
        <f t="shared" si="1"/>
        <v>67.49259218610588</v>
      </c>
      <c r="N75" s="5" t="s">
        <v>372</v>
      </c>
    </row>
    <row r="76" spans="1:14" ht="11.25">
      <c r="A76" s="7">
        <v>71</v>
      </c>
      <c r="B76" s="3" t="s">
        <v>213</v>
      </c>
      <c r="C76" s="7">
        <v>91</v>
      </c>
      <c r="D76" s="7" t="s">
        <v>6</v>
      </c>
      <c r="E76" s="3" t="s">
        <v>207</v>
      </c>
      <c r="F76" s="4" t="s">
        <v>208</v>
      </c>
      <c r="G76" s="8">
        <v>2</v>
      </c>
      <c r="H76" s="8">
        <v>73</v>
      </c>
      <c r="I76" s="8">
        <v>4.8</v>
      </c>
      <c r="J76" s="8">
        <v>62.5</v>
      </c>
      <c r="K76" s="8">
        <f t="shared" si="1"/>
        <v>67.54628043053148</v>
      </c>
      <c r="N76" s="5" t="s">
        <v>372</v>
      </c>
    </row>
    <row r="77" spans="1:14" ht="11.25">
      <c r="A77" s="7">
        <v>72</v>
      </c>
      <c r="B77" s="3" t="s">
        <v>142</v>
      </c>
      <c r="C77" s="7">
        <v>94</v>
      </c>
      <c r="D77" s="7" t="s">
        <v>13</v>
      </c>
      <c r="E77" s="3" t="s">
        <v>8</v>
      </c>
      <c r="F77" s="4" t="s">
        <v>143</v>
      </c>
      <c r="G77" s="8" t="s">
        <v>288</v>
      </c>
      <c r="H77" s="8">
        <v>68</v>
      </c>
      <c r="I77" s="8" t="s">
        <v>347</v>
      </c>
      <c r="J77" s="8">
        <v>70.5</v>
      </c>
      <c r="K77" s="8">
        <f t="shared" si="1"/>
        <v>69.23871749245504</v>
      </c>
      <c r="N77" s="5" t="s">
        <v>372</v>
      </c>
    </row>
    <row r="78" spans="1:14" ht="11.25">
      <c r="A78" s="7">
        <v>73</v>
      </c>
      <c r="B78" s="3" t="s">
        <v>62</v>
      </c>
      <c r="C78" s="7">
        <v>93</v>
      </c>
      <c r="D78" s="7" t="s">
        <v>13</v>
      </c>
      <c r="E78" s="3" t="s">
        <v>51</v>
      </c>
      <c r="F78" s="4" t="s">
        <v>52</v>
      </c>
      <c r="G78" s="8">
        <v>3</v>
      </c>
      <c r="H78" s="8">
        <v>71</v>
      </c>
      <c r="I78" s="8" t="s">
        <v>347</v>
      </c>
      <c r="J78" s="8">
        <v>70.5</v>
      </c>
      <c r="K78" s="8">
        <f t="shared" si="1"/>
        <v>70.74955830250815</v>
      </c>
      <c r="N78" s="5" t="s">
        <v>372</v>
      </c>
    </row>
    <row r="79" spans="1:14" ht="11.25">
      <c r="A79" s="7">
        <v>74</v>
      </c>
      <c r="B79" s="3" t="s">
        <v>88</v>
      </c>
      <c r="C79" s="7">
        <v>91</v>
      </c>
      <c r="D79" s="7" t="s">
        <v>11</v>
      </c>
      <c r="E79" s="3" t="s">
        <v>86</v>
      </c>
      <c r="F79" s="4" t="s">
        <v>87</v>
      </c>
      <c r="G79" s="8">
        <v>2.5</v>
      </c>
      <c r="H79" s="8">
        <v>72</v>
      </c>
      <c r="I79" s="8">
        <v>1</v>
      </c>
      <c r="J79" s="8">
        <v>73</v>
      </c>
      <c r="K79" s="8">
        <f t="shared" si="1"/>
        <v>72.49827584156743</v>
      </c>
      <c r="N79" s="5" t="s">
        <v>372</v>
      </c>
    </row>
  </sheetData>
  <mergeCells count="12">
    <mergeCell ref="B4:B5"/>
    <mergeCell ref="C4:C5"/>
    <mergeCell ref="D4:D5"/>
    <mergeCell ref="M4:M5"/>
    <mergeCell ref="N4:N5"/>
    <mergeCell ref="A1:N1"/>
    <mergeCell ref="A2:N2"/>
    <mergeCell ref="E4:E5"/>
    <mergeCell ref="F4:F5"/>
    <mergeCell ref="G4:K4"/>
    <mergeCell ref="L4:L5"/>
    <mergeCell ref="A4:A5"/>
  </mergeCells>
  <printOptions horizontalCentered="1" verticalCentered="1"/>
  <pageMargins left="0.3937007874015748" right="0.3937007874015748" top="0.3937007874015748" bottom="0.6692913385826772" header="0.2755905511811024" footer="0.48"/>
  <pageSetup fitToHeight="1" fitToWidth="1" horizontalDpi="360" verticalDpi="360" orientation="portrait" paperSize="9" scale="84" r:id="rId1"/>
  <headerFooter alignWithMargins="0">
    <oddHeader>&amp;L
&amp;8 4-8 января 2004г.&amp;C&amp;8"НЕВСКИЕ ВЕРТИКАЛИ-2004"&amp;R
&amp;8г.Санкт-Петербург</oddHeader>
    <oddFooter>&amp;R&amp;8Страница 2 из 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workbookViewId="0" topLeftCell="A2">
      <selection activeCell="L19" sqref="L19"/>
    </sheetView>
  </sheetViews>
  <sheetFormatPr defaultColWidth="9.00390625" defaultRowHeight="10.5" customHeight="1"/>
  <cols>
    <col min="1" max="1" width="3.625" style="6" customWidth="1"/>
    <col min="2" max="2" width="18.125" style="1" customWidth="1"/>
    <col min="3" max="3" width="3.625" style="6" bestFit="1" customWidth="1"/>
    <col min="4" max="4" width="4.75390625" style="6" bestFit="1" customWidth="1"/>
    <col min="5" max="5" width="11.25390625" style="1" customWidth="1"/>
    <col min="6" max="6" width="17.875" style="2" customWidth="1"/>
    <col min="7" max="7" width="7.375" style="6" customWidth="1"/>
    <col min="8" max="8" width="6.00390625" style="10" customWidth="1"/>
    <col min="9" max="9" width="7.375" style="1" customWidth="1"/>
    <col min="10" max="10" width="5.625" style="1" customWidth="1"/>
    <col min="11" max="11" width="5.875" style="1" customWidth="1"/>
    <col min="12" max="12" width="6.00390625" style="6" customWidth="1"/>
    <col min="13" max="13" width="5.125" style="1" hidden="1" customWidth="1"/>
    <col min="14" max="24" width="5.75390625" style="1" hidden="1" customWidth="1"/>
    <col min="25" max="26" width="5.25390625" style="1" hidden="1" customWidth="1"/>
    <col min="27" max="29" width="5.25390625" style="6" hidden="1" customWidth="1"/>
    <col min="30" max="30" width="5.25390625" style="1" hidden="1" customWidth="1"/>
    <col min="31" max="34" width="5.25390625" style="6" hidden="1" customWidth="1"/>
    <col min="35" max="35" width="5.25390625" style="6" customWidth="1"/>
    <col min="36" max="16384" width="9.125" style="1" customWidth="1"/>
  </cols>
  <sheetData>
    <row r="1" spans="1:10" ht="10.5" customHeight="1" hidden="1">
      <c r="A1" s="42" t="s">
        <v>245</v>
      </c>
      <c r="B1" s="42"/>
      <c r="C1" s="42"/>
      <c r="D1" s="42"/>
      <c r="E1" s="42"/>
      <c r="F1" s="42"/>
      <c r="G1" s="42"/>
      <c r="H1" s="42"/>
      <c r="I1" s="42"/>
      <c r="J1" s="28"/>
    </row>
    <row r="2" spans="1:35" ht="10.5" customHeight="1">
      <c r="A2" s="43" t="s">
        <v>272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5" ht="10.5" customHeight="1">
      <c r="A3" s="49" t="s">
        <v>399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8" ht="10.5" customHeight="1">
      <c r="A4" s="1" t="s">
        <v>400</v>
      </c>
      <c r="C4" s="1"/>
      <c r="D4" s="1"/>
      <c r="F4" s="1"/>
      <c r="G4" s="1"/>
      <c r="H4" s="1"/>
    </row>
    <row r="5" spans="1:35" ht="10.5" customHeight="1" thickBot="1">
      <c r="A5" s="40" t="s">
        <v>383</v>
      </c>
      <c r="B5" s="40" t="s">
        <v>395</v>
      </c>
      <c r="C5" s="40" t="s">
        <v>243</v>
      </c>
      <c r="D5" s="40" t="s">
        <v>244</v>
      </c>
      <c r="E5" s="40" t="s">
        <v>241</v>
      </c>
      <c r="F5" s="40" t="s">
        <v>242</v>
      </c>
      <c r="G5" s="51" t="s">
        <v>391</v>
      </c>
      <c r="H5" s="51"/>
      <c r="I5" s="51"/>
      <c r="J5" s="51"/>
      <c r="K5" s="51"/>
      <c r="L5" s="41" t="s">
        <v>333</v>
      </c>
      <c r="M5" s="50" t="s">
        <v>299</v>
      </c>
      <c r="AI5" s="47" t="s">
        <v>385</v>
      </c>
    </row>
    <row r="6" spans="1:35" s="34" customFormat="1" ht="15" customHeight="1" thickBot="1">
      <c r="A6" s="40"/>
      <c r="B6" s="40"/>
      <c r="C6" s="40"/>
      <c r="D6" s="40"/>
      <c r="E6" s="40"/>
      <c r="F6" s="40"/>
      <c r="G6" s="5" t="s">
        <v>268</v>
      </c>
      <c r="H6" s="30" t="s">
        <v>299</v>
      </c>
      <c r="I6" s="5" t="s">
        <v>300</v>
      </c>
      <c r="J6" s="5" t="s">
        <v>299</v>
      </c>
      <c r="K6" s="11" t="s">
        <v>392</v>
      </c>
      <c r="L6" s="41"/>
      <c r="M6" s="50"/>
      <c r="N6" s="31"/>
      <c r="O6" s="33"/>
      <c r="P6" s="33"/>
      <c r="Q6" s="29"/>
      <c r="R6" s="29"/>
      <c r="S6" s="29"/>
      <c r="T6" s="29"/>
      <c r="U6" s="29"/>
      <c r="V6" s="29"/>
      <c r="W6" s="29"/>
      <c r="X6" s="5" t="s">
        <v>385</v>
      </c>
      <c r="Y6" s="31"/>
      <c r="Z6" s="33"/>
      <c r="AA6" s="33"/>
      <c r="AB6" s="29"/>
      <c r="AC6" s="29"/>
      <c r="AD6" s="29"/>
      <c r="AE6" s="29"/>
      <c r="AF6" s="29"/>
      <c r="AG6" s="29"/>
      <c r="AH6" s="29"/>
      <c r="AI6" s="48"/>
    </row>
    <row r="7" spans="1:35" ht="10.5" customHeight="1">
      <c r="A7" s="7">
        <v>1</v>
      </c>
      <c r="B7" s="3" t="s">
        <v>401</v>
      </c>
      <c r="C7" s="7">
        <v>88</v>
      </c>
      <c r="D7" s="7" t="s">
        <v>3</v>
      </c>
      <c r="E7" s="3" t="s">
        <v>26</v>
      </c>
      <c r="F7" s="4" t="s">
        <v>121</v>
      </c>
      <c r="G7" s="8" t="s">
        <v>402</v>
      </c>
      <c r="H7" s="8">
        <v>2</v>
      </c>
      <c r="I7" s="8" t="s">
        <v>269</v>
      </c>
      <c r="J7" s="8">
        <v>1</v>
      </c>
      <c r="K7" s="8">
        <f aca="true" t="shared" si="0" ref="K7:K40">SQRT(H7*J7)</f>
        <v>1.4142135623730951</v>
      </c>
      <c r="L7" s="7" t="s">
        <v>388</v>
      </c>
      <c r="M7" s="7"/>
      <c r="N7" s="35">
        <f aca="true" t="shared" si="1" ref="N7:N40">COUNTIF($A$7:$A$76,$A7)</f>
        <v>1</v>
      </c>
      <c r="O7" s="36">
        <f aca="true" t="shared" si="2" ref="O7:O40">IF(ISBLANK($A7),1000,($A7*N7+(N7-1)*N7/2)/N7)</f>
        <v>1</v>
      </c>
      <c r="P7" s="36" t="s">
        <v>403</v>
      </c>
      <c r="Q7" s="29" t="str">
        <f aca="true" t="shared" si="3" ref="Q7:Q40">IF($F7=P$19,"-",IF(OR(AND($D7=P$13,$C7&gt;P$18),AND($D7=P$16,$C7&lt;P$17)),P$13,$D7))</f>
        <v>КМС</v>
      </c>
      <c r="R7" s="29">
        <f>COUNTIF(Q$7:Q$40,P$7)</f>
        <v>0</v>
      </c>
      <c r="S7" s="34"/>
      <c r="T7" s="29" t="str">
        <f aca="true" t="shared" si="4" ref="T7:T40">IF(O7&gt;S$9,IF(O7&gt;S$10,IF(O7&gt;S$11,IF(O7&gt;S$12,IF(O7&gt;S$13,IF(O7&gt;S$14,IF(O7&gt;S$15,"-",P$15),P$14),P$13),P$12),P$11),P$10),P$9)</f>
        <v>КМС</v>
      </c>
      <c r="U7" s="29">
        <f aca="true" t="shared" si="5" ref="U7:U40">IF(OR(Q7=P$7,Q7=P$8,Q7=P$9),1,IF(Q7=P$10,2,IF(Q7=P$11,3,IF(Q7=P$12,4,IF(Q7=P$13,5,IF(Q7=P$14,6,IF(Q7=P$15,7,8)))))))</f>
        <v>1</v>
      </c>
      <c r="V7" s="29">
        <f aca="true" t="shared" si="6" ref="V7:V40">IF(T7=P$9,1,IF(T7=P$10,2,IF(T7=P$11,3,IF(T7=P$12,4,IF(T7=P$13,5,IF(T7=P$14,6,IF(T7=P$15,7,8)))))))</f>
        <v>1</v>
      </c>
      <c r="W7" s="29">
        <f aca="true" t="shared" si="7" ref="W7:W40">IF(U7-V7&gt;1,U7-1,V7)</f>
        <v>1</v>
      </c>
      <c r="X7" s="5" t="str">
        <f aca="true" t="shared" si="8" ref="X7:X40">IF(W7=1,P$9,IF(W7=2,P$10,IF(W7=3,P$11,IF(W7=4,P$12,IF(AND(W7=5,$C7&gt;P$18),P$13,IF(AND(W7=6,$C7&gt;P$18),P$14,IF(AND(W7=7,$C7&gt;P$18),P$15,"-")))))))</f>
        <v>КМС</v>
      </c>
      <c r="Y7" s="35">
        <f aca="true" t="shared" si="9" ref="Y7:Y40">COUNTIF($A$7:$A$76,$A7)</f>
        <v>1</v>
      </c>
      <c r="Z7" s="36">
        <f aca="true" t="shared" si="10" ref="Z7:Z40">IF(ISBLANK($A7),1000,($A7*Y7+(Y7-1)*Y7/2)/Y7)</f>
        <v>1</v>
      </c>
      <c r="AA7" s="36" t="s">
        <v>403</v>
      </c>
      <c r="AB7" s="29" t="str">
        <f aca="true" t="shared" si="11" ref="AB7:AB40">IF($F7=AA$19,"-",IF(OR(AND($D7=AA$13,$C7&gt;AA$18),AND($D7=AA$16,$C7&lt;AA$17)),AA$13,$D7))</f>
        <v>КМС</v>
      </c>
      <c r="AC7" s="29">
        <f>COUNTIF(AB$7:AB$40,AA$7)</f>
        <v>0</v>
      </c>
      <c r="AD7" s="34"/>
      <c r="AE7" s="29" t="str">
        <f aca="true" t="shared" si="12" ref="AE7:AE40">IF(Z7&gt;AD$9,IF(Z7&gt;AD$10,IF(Z7&gt;AD$11,IF(Z7&gt;AD$12,IF(Z7&gt;AD$13,IF(Z7&gt;AD$14,IF(Z7&gt;AD$15,"-",AA$15),AA$14),AA$13),AA$12),AA$11),AA$10),AA$9)</f>
        <v>КМС</v>
      </c>
      <c r="AF7" s="29">
        <f aca="true" t="shared" si="13" ref="AF7:AF40">IF(OR(AB7=AA$7,AB7=AA$8,AB7=AA$9),1,IF(AB7=AA$10,2,IF(AB7=AA$11,3,IF(AB7=AA$12,4,IF(AB7=AA$13,5,IF(AB7=AA$14,6,IF(AB7=AA$15,7,8)))))))</f>
        <v>1</v>
      </c>
      <c r="AG7" s="29">
        <f aca="true" t="shared" si="14" ref="AG7:AG40">IF(AE7=AA$9,1,IF(AE7=AA$10,2,IF(AE7=AA$11,3,IF(AE7=AA$12,4,IF(AE7=AA$13,5,IF(AE7=AA$14,6,IF(AE7=AA$15,7,8)))))))</f>
        <v>1</v>
      </c>
      <c r="AH7" s="29">
        <f aca="true" t="shared" si="15" ref="AH7:AH40">IF(AF7-AG7&gt;1,AF7-1,AG7)</f>
        <v>1</v>
      </c>
      <c r="AI7" s="5" t="str">
        <f aca="true" t="shared" si="16" ref="AI7:AI40">IF(AH7=1,AA$9,IF(AH7=2,AA$10,IF(AH7=3,AA$11,IF(AH7=4,AA$12,IF(AND(AH7=5,$C7&gt;AA$18),AA$13,IF(AND(AH7=6,$C7&gt;AA$18),AA$14,IF(AND(AH7=7,$C7&gt;AA$18),AA$15,"-")))))))</f>
        <v>КМС</v>
      </c>
    </row>
    <row r="8" spans="1:35" ht="10.5" customHeight="1">
      <c r="A8" s="7">
        <v>2</v>
      </c>
      <c r="B8" s="3" t="s">
        <v>404</v>
      </c>
      <c r="C8" s="7">
        <v>87</v>
      </c>
      <c r="D8" s="7" t="s">
        <v>28</v>
      </c>
      <c r="E8" s="3" t="s">
        <v>65</v>
      </c>
      <c r="F8" s="4" t="s">
        <v>373</v>
      </c>
      <c r="G8" s="8" t="s">
        <v>273</v>
      </c>
      <c r="H8" s="8">
        <v>1</v>
      </c>
      <c r="I8" s="8" t="s">
        <v>405</v>
      </c>
      <c r="J8" s="8">
        <v>2.5</v>
      </c>
      <c r="K8" s="8">
        <f t="shared" si="0"/>
        <v>1.5811388300841898</v>
      </c>
      <c r="L8" s="7" t="s">
        <v>389</v>
      </c>
      <c r="M8" s="7"/>
      <c r="N8" s="35">
        <f t="shared" si="1"/>
        <v>1</v>
      </c>
      <c r="O8" s="36">
        <f t="shared" si="2"/>
        <v>2</v>
      </c>
      <c r="P8" s="36" t="s">
        <v>28</v>
      </c>
      <c r="Q8" s="29" t="str">
        <f t="shared" si="3"/>
        <v>МС</v>
      </c>
      <c r="R8" s="29">
        <f>COUNTIF(Q$7:Q$40,P$8)</f>
        <v>5</v>
      </c>
      <c r="S8" s="34"/>
      <c r="T8" s="29" t="str">
        <f t="shared" si="4"/>
        <v>КМС</v>
      </c>
      <c r="U8" s="29">
        <f t="shared" si="5"/>
        <v>1</v>
      </c>
      <c r="V8" s="29">
        <f t="shared" si="6"/>
        <v>1</v>
      </c>
      <c r="W8" s="29">
        <f t="shared" si="7"/>
        <v>1</v>
      </c>
      <c r="X8" s="5" t="str">
        <f t="shared" si="8"/>
        <v>КМС</v>
      </c>
      <c r="Y8" s="35">
        <f t="shared" si="9"/>
        <v>1</v>
      </c>
      <c r="Z8" s="36">
        <f t="shared" si="10"/>
        <v>2</v>
      </c>
      <c r="AA8" s="36" t="s">
        <v>28</v>
      </c>
      <c r="AB8" s="29" t="str">
        <f t="shared" si="11"/>
        <v>МС</v>
      </c>
      <c r="AC8" s="29">
        <f>COUNTIF(AB$7:AB$40,AA$8)</f>
        <v>5</v>
      </c>
      <c r="AD8" s="34"/>
      <c r="AE8" s="29" t="str">
        <f t="shared" si="12"/>
        <v>КМС</v>
      </c>
      <c r="AF8" s="29">
        <f t="shared" si="13"/>
        <v>1</v>
      </c>
      <c r="AG8" s="29">
        <f t="shared" si="14"/>
        <v>1</v>
      </c>
      <c r="AH8" s="29">
        <f t="shared" si="15"/>
        <v>1</v>
      </c>
      <c r="AI8" s="5" t="str">
        <f t="shared" si="16"/>
        <v>КМС</v>
      </c>
    </row>
    <row r="9" spans="1:35" ht="10.5" customHeight="1">
      <c r="A9" s="7">
        <v>3</v>
      </c>
      <c r="B9" s="3" t="s">
        <v>406</v>
      </c>
      <c r="C9" s="7">
        <v>87</v>
      </c>
      <c r="D9" s="7" t="s">
        <v>28</v>
      </c>
      <c r="E9" s="3" t="s">
        <v>105</v>
      </c>
      <c r="F9" s="4" t="s">
        <v>302</v>
      </c>
      <c r="G9" s="8">
        <v>11.8</v>
      </c>
      <c r="H9" s="8">
        <v>5.5</v>
      </c>
      <c r="I9" s="8" t="s">
        <v>407</v>
      </c>
      <c r="J9" s="8">
        <v>7.5</v>
      </c>
      <c r="K9" s="8">
        <f t="shared" si="0"/>
        <v>6.422616289332565</v>
      </c>
      <c r="L9" s="7" t="s">
        <v>389</v>
      </c>
      <c r="M9" s="7"/>
      <c r="N9" s="35">
        <f t="shared" si="1"/>
        <v>1</v>
      </c>
      <c r="O9" s="36">
        <f t="shared" si="2"/>
        <v>3</v>
      </c>
      <c r="P9" s="36" t="s">
        <v>3</v>
      </c>
      <c r="Q9" s="29" t="str">
        <f t="shared" si="3"/>
        <v>МС</v>
      </c>
      <c r="R9" s="29">
        <f>COUNTIF(Q$7:Q$40,P$9)</f>
        <v>15</v>
      </c>
      <c r="S9" s="29">
        <f>0.8*(R7+R8)+0.4*R9+0.2*R10</f>
        <v>10.8</v>
      </c>
      <c r="T9" s="29" t="str">
        <f t="shared" si="4"/>
        <v>КМС</v>
      </c>
      <c r="U9" s="29">
        <f t="shared" si="5"/>
        <v>1</v>
      </c>
      <c r="V9" s="29">
        <f t="shared" si="6"/>
        <v>1</v>
      </c>
      <c r="W9" s="29">
        <f t="shared" si="7"/>
        <v>1</v>
      </c>
      <c r="X9" s="5" t="str">
        <f t="shared" si="8"/>
        <v>КМС</v>
      </c>
      <c r="Y9" s="35">
        <f t="shared" si="9"/>
        <v>1</v>
      </c>
      <c r="Z9" s="36">
        <f t="shared" si="10"/>
        <v>3</v>
      </c>
      <c r="AA9" s="36" t="s">
        <v>3</v>
      </c>
      <c r="AB9" s="29" t="str">
        <f t="shared" si="11"/>
        <v>МС</v>
      </c>
      <c r="AC9" s="29">
        <f>COUNTIF(AB$7:AB$40,AA$9)</f>
        <v>15</v>
      </c>
      <c r="AD9" s="29">
        <f>0.8*(AC7+AC8)+0.4*AC9+0.2*AC10</f>
        <v>10.8</v>
      </c>
      <c r="AE9" s="29" t="str">
        <f t="shared" si="12"/>
        <v>КМС</v>
      </c>
      <c r="AF9" s="29">
        <f t="shared" si="13"/>
        <v>1</v>
      </c>
      <c r="AG9" s="29">
        <f t="shared" si="14"/>
        <v>1</v>
      </c>
      <c r="AH9" s="29">
        <f t="shared" si="15"/>
        <v>1</v>
      </c>
      <c r="AI9" s="5" t="str">
        <f t="shared" si="16"/>
        <v>КМС</v>
      </c>
    </row>
    <row r="10" spans="1:35" ht="10.5" customHeight="1">
      <c r="A10" s="7">
        <v>4</v>
      </c>
      <c r="B10" s="3" t="s">
        <v>408</v>
      </c>
      <c r="C10" s="7">
        <v>87</v>
      </c>
      <c r="D10" s="7" t="s">
        <v>28</v>
      </c>
      <c r="E10" s="3" t="s">
        <v>92</v>
      </c>
      <c r="F10" s="4" t="s">
        <v>247</v>
      </c>
      <c r="G10" s="8" t="s">
        <v>274</v>
      </c>
      <c r="H10" s="8">
        <v>3.5</v>
      </c>
      <c r="I10" s="8">
        <v>7</v>
      </c>
      <c r="J10" s="8">
        <v>17</v>
      </c>
      <c r="K10" s="8">
        <f t="shared" si="0"/>
        <v>7.713624310270756</v>
      </c>
      <c r="L10" s="7" t="s">
        <v>409</v>
      </c>
      <c r="M10" s="7"/>
      <c r="N10" s="35">
        <f t="shared" si="1"/>
        <v>1</v>
      </c>
      <c r="O10" s="36">
        <f t="shared" si="2"/>
        <v>4</v>
      </c>
      <c r="P10" s="36">
        <v>1</v>
      </c>
      <c r="Q10" s="29" t="str">
        <f t="shared" si="3"/>
        <v>МС</v>
      </c>
      <c r="R10" s="29">
        <f>COUNTIF(Q$7:Q$40,P$10)</f>
        <v>4</v>
      </c>
      <c r="S10" s="29">
        <f>S9+0.4*R9+0.4*R10+0.2*R11</f>
        <v>18.8</v>
      </c>
      <c r="T10" s="29" t="str">
        <f t="shared" si="4"/>
        <v>КМС</v>
      </c>
      <c r="U10" s="29">
        <f t="shared" si="5"/>
        <v>1</v>
      </c>
      <c r="V10" s="29">
        <f t="shared" si="6"/>
        <v>1</v>
      </c>
      <c r="W10" s="29">
        <f t="shared" si="7"/>
        <v>1</v>
      </c>
      <c r="X10" s="5" t="str">
        <f t="shared" si="8"/>
        <v>КМС</v>
      </c>
      <c r="Y10" s="35">
        <f t="shared" si="9"/>
        <v>1</v>
      </c>
      <c r="Z10" s="36">
        <f t="shared" si="10"/>
        <v>4</v>
      </c>
      <c r="AA10" s="36">
        <v>1</v>
      </c>
      <c r="AB10" s="29" t="str">
        <f t="shared" si="11"/>
        <v>МС</v>
      </c>
      <c r="AC10" s="29">
        <f>COUNTIF(AB$7:AB$40,AA$10)</f>
        <v>4</v>
      </c>
      <c r="AD10" s="29">
        <f>AD9+0.4*AC9+0.4*AC10+0.2*AC11</f>
        <v>18.8</v>
      </c>
      <c r="AE10" s="29" t="str">
        <f t="shared" si="12"/>
        <v>КМС</v>
      </c>
      <c r="AF10" s="29">
        <f t="shared" si="13"/>
        <v>1</v>
      </c>
      <c r="AG10" s="29">
        <f t="shared" si="14"/>
        <v>1</v>
      </c>
      <c r="AH10" s="29">
        <f t="shared" si="15"/>
        <v>1</v>
      </c>
      <c r="AI10" s="5" t="str">
        <f t="shared" si="16"/>
        <v>КМС</v>
      </c>
    </row>
    <row r="11" spans="1:35" ht="10.5" customHeight="1">
      <c r="A11" s="7">
        <v>5</v>
      </c>
      <c r="B11" s="3" t="s">
        <v>410</v>
      </c>
      <c r="C11" s="7">
        <v>87</v>
      </c>
      <c r="D11" s="7" t="s">
        <v>3</v>
      </c>
      <c r="E11" s="3" t="s">
        <v>222</v>
      </c>
      <c r="F11" s="4" t="s">
        <v>223</v>
      </c>
      <c r="G11" s="8" t="s">
        <v>274</v>
      </c>
      <c r="H11" s="8">
        <v>3.5</v>
      </c>
      <c r="I11" s="8" t="s">
        <v>411</v>
      </c>
      <c r="J11" s="8">
        <v>6</v>
      </c>
      <c r="K11" s="8">
        <f t="shared" si="0"/>
        <v>4.58257569495584</v>
      </c>
      <c r="L11" s="8">
        <v>10.1</v>
      </c>
      <c r="M11" s="7"/>
      <c r="N11" s="35">
        <f t="shared" si="1"/>
        <v>1</v>
      </c>
      <c r="O11" s="36">
        <f t="shared" si="2"/>
        <v>5</v>
      </c>
      <c r="P11" s="36">
        <v>2</v>
      </c>
      <c r="Q11" s="29" t="str">
        <f t="shared" si="3"/>
        <v>КМС</v>
      </c>
      <c r="R11" s="29">
        <f>COUNTIF(Q$7:Q$40,P$11)</f>
        <v>2</v>
      </c>
      <c r="S11" s="29">
        <f>S10+0.2*R10+0.4*R11+0.2*R12</f>
        <v>21.000000000000004</v>
      </c>
      <c r="T11" s="29" t="str">
        <f t="shared" si="4"/>
        <v>КМС</v>
      </c>
      <c r="U11" s="29">
        <f t="shared" si="5"/>
        <v>1</v>
      </c>
      <c r="V11" s="29">
        <f t="shared" si="6"/>
        <v>1</v>
      </c>
      <c r="W11" s="29">
        <f t="shared" si="7"/>
        <v>1</v>
      </c>
      <c r="X11" s="5" t="str">
        <f t="shared" si="8"/>
        <v>КМС</v>
      </c>
      <c r="Y11" s="35">
        <f t="shared" si="9"/>
        <v>1</v>
      </c>
      <c r="Z11" s="36">
        <f t="shared" si="10"/>
        <v>5</v>
      </c>
      <c r="AA11" s="36">
        <v>2</v>
      </c>
      <c r="AB11" s="29" t="str">
        <f t="shared" si="11"/>
        <v>КМС</v>
      </c>
      <c r="AC11" s="29">
        <f>COUNTIF(AB$7:AB$40,AA$11)</f>
        <v>2</v>
      </c>
      <c r="AD11" s="29">
        <f>AD10+0.2*AC10+0.4*AC11+0.2*AC12</f>
        <v>21.000000000000004</v>
      </c>
      <c r="AE11" s="29" t="str">
        <f t="shared" si="12"/>
        <v>КМС</v>
      </c>
      <c r="AF11" s="29">
        <f t="shared" si="13"/>
        <v>1</v>
      </c>
      <c r="AG11" s="29">
        <f t="shared" si="14"/>
        <v>1</v>
      </c>
      <c r="AH11" s="29">
        <f t="shared" si="15"/>
        <v>1</v>
      </c>
      <c r="AI11" s="5" t="str">
        <f t="shared" si="16"/>
        <v>КМС</v>
      </c>
    </row>
    <row r="12" spans="1:35" ht="10.5" customHeight="1">
      <c r="A12" s="7">
        <v>6</v>
      </c>
      <c r="B12" s="3" t="s">
        <v>412</v>
      </c>
      <c r="C12" s="7">
        <v>87</v>
      </c>
      <c r="D12" s="7" t="s">
        <v>3</v>
      </c>
      <c r="E12" s="3" t="s">
        <v>157</v>
      </c>
      <c r="F12" s="4" t="s">
        <v>270</v>
      </c>
      <c r="G12" s="8" t="s">
        <v>275</v>
      </c>
      <c r="H12" s="8">
        <v>8</v>
      </c>
      <c r="I12" s="8" t="s">
        <v>405</v>
      </c>
      <c r="J12" s="8">
        <v>2.5</v>
      </c>
      <c r="K12" s="8">
        <f t="shared" si="0"/>
        <v>4.47213595499958</v>
      </c>
      <c r="L12" s="7" t="s">
        <v>350</v>
      </c>
      <c r="M12" s="7"/>
      <c r="N12" s="35">
        <f t="shared" si="1"/>
        <v>1</v>
      </c>
      <c r="O12" s="36">
        <f t="shared" si="2"/>
        <v>6</v>
      </c>
      <c r="P12" s="36">
        <v>3</v>
      </c>
      <c r="Q12" s="29" t="str">
        <f t="shared" si="3"/>
        <v>КМС</v>
      </c>
      <c r="R12" s="29">
        <f>COUNTIF(Q$7:Q$40,P$12)</f>
        <v>3</v>
      </c>
      <c r="S12" s="29">
        <f>S11+0.2*R11+0.4*R12+0.2*R13</f>
        <v>22.6</v>
      </c>
      <c r="T12" s="29" t="str">
        <f t="shared" si="4"/>
        <v>КМС</v>
      </c>
      <c r="U12" s="29">
        <f t="shared" si="5"/>
        <v>1</v>
      </c>
      <c r="V12" s="29">
        <f t="shared" si="6"/>
        <v>1</v>
      </c>
      <c r="W12" s="29">
        <f t="shared" si="7"/>
        <v>1</v>
      </c>
      <c r="X12" s="5" t="str">
        <f t="shared" si="8"/>
        <v>КМС</v>
      </c>
      <c r="Y12" s="35">
        <f t="shared" si="9"/>
        <v>1</v>
      </c>
      <c r="Z12" s="36">
        <f t="shared" si="10"/>
        <v>6</v>
      </c>
      <c r="AA12" s="36">
        <v>3</v>
      </c>
      <c r="AB12" s="29" t="str">
        <f t="shared" si="11"/>
        <v>КМС</v>
      </c>
      <c r="AC12" s="29">
        <f>COUNTIF(AB$7:AB$40,AA$12)</f>
        <v>3</v>
      </c>
      <c r="AD12" s="29">
        <f>AD11+0.2*AC11+0.4*AC12+0.2*AC13</f>
        <v>22.6</v>
      </c>
      <c r="AE12" s="29" t="str">
        <f t="shared" si="12"/>
        <v>КМС</v>
      </c>
      <c r="AF12" s="29">
        <f t="shared" si="13"/>
        <v>1</v>
      </c>
      <c r="AG12" s="29">
        <f t="shared" si="14"/>
        <v>1</v>
      </c>
      <c r="AH12" s="29">
        <f t="shared" si="15"/>
        <v>1</v>
      </c>
      <c r="AI12" s="5" t="str">
        <f t="shared" si="16"/>
        <v>КМС</v>
      </c>
    </row>
    <row r="13" spans="1:35" ht="10.5" customHeight="1">
      <c r="A13" s="7">
        <v>7</v>
      </c>
      <c r="B13" s="3" t="s">
        <v>413</v>
      </c>
      <c r="C13" s="7">
        <v>87</v>
      </c>
      <c r="D13" s="7" t="s">
        <v>3</v>
      </c>
      <c r="E13" s="3" t="s">
        <v>4</v>
      </c>
      <c r="F13" s="4"/>
      <c r="G13" s="8">
        <v>11.8</v>
      </c>
      <c r="H13" s="8">
        <v>5.5</v>
      </c>
      <c r="I13" s="8" t="s">
        <v>361</v>
      </c>
      <c r="J13" s="8">
        <v>5</v>
      </c>
      <c r="K13" s="8">
        <f t="shared" si="0"/>
        <v>5.244044240850758</v>
      </c>
      <c r="L13" s="7" t="s">
        <v>350</v>
      </c>
      <c r="M13" s="7"/>
      <c r="N13" s="35">
        <f t="shared" si="1"/>
        <v>1</v>
      </c>
      <c r="O13" s="36">
        <f t="shared" si="2"/>
        <v>7</v>
      </c>
      <c r="P13" s="36" t="s">
        <v>11</v>
      </c>
      <c r="Q13" s="29" t="str">
        <f t="shared" si="3"/>
        <v>КМС</v>
      </c>
      <c r="R13" s="29">
        <f>COUNTIF(Q$7:Q$40,P$13)</f>
        <v>0</v>
      </c>
      <c r="S13" s="29">
        <f>S12+0.2*R12+0.4*R13+0.2*R14</f>
        <v>23.6</v>
      </c>
      <c r="T13" s="29" t="str">
        <f t="shared" si="4"/>
        <v>КМС</v>
      </c>
      <c r="U13" s="29">
        <f t="shared" si="5"/>
        <v>1</v>
      </c>
      <c r="V13" s="29">
        <f t="shared" si="6"/>
        <v>1</v>
      </c>
      <c r="W13" s="29">
        <f t="shared" si="7"/>
        <v>1</v>
      </c>
      <c r="X13" s="5" t="str">
        <f t="shared" si="8"/>
        <v>КМС</v>
      </c>
      <c r="Y13" s="35">
        <f t="shared" si="9"/>
        <v>1</v>
      </c>
      <c r="Z13" s="36">
        <f t="shared" si="10"/>
        <v>7</v>
      </c>
      <c r="AA13" s="36" t="s">
        <v>11</v>
      </c>
      <c r="AB13" s="29" t="str">
        <f t="shared" si="11"/>
        <v>КМС</v>
      </c>
      <c r="AC13" s="29">
        <f>COUNTIF(AB$7:AB$40,AA$13)</f>
        <v>0</v>
      </c>
      <c r="AD13" s="29">
        <f>AD12+0.2*AC12+0.4*AC13+0.2*AC14</f>
        <v>23.6</v>
      </c>
      <c r="AE13" s="29" t="str">
        <f t="shared" si="12"/>
        <v>КМС</v>
      </c>
      <c r="AF13" s="29">
        <f t="shared" si="13"/>
        <v>1</v>
      </c>
      <c r="AG13" s="29">
        <f t="shared" si="14"/>
        <v>1</v>
      </c>
      <c r="AH13" s="29">
        <f t="shared" si="15"/>
        <v>1</v>
      </c>
      <c r="AI13" s="5" t="str">
        <f t="shared" si="16"/>
        <v>КМС</v>
      </c>
    </row>
    <row r="14" spans="1:35" ht="10.5" customHeight="1">
      <c r="A14" s="7">
        <v>8</v>
      </c>
      <c r="B14" s="3" t="s">
        <v>414</v>
      </c>
      <c r="C14" s="7">
        <v>88</v>
      </c>
      <c r="D14" s="7" t="s">
        <v>3</v>
      </c>
      <c r="E14" s="3" t="s">
        <v>83</v>
      </c>
      <c r="F14" s="4" t="s">
        <v>98</v>
      </c>
      <c r="G14" s="8">
        <v>10</v>
      </c>
      <c r="H14" s="8">
        <v>12</v>
      </c>
      <c r="I14" s="8" t="s">
        <v>415</v>
      </c>
      <c r="J14" s="8">
        <v>9.5</v>
      </c>
      <c r="K14" s="8">
        <f t="shared" si="0"/>
        <v>10.677078252031311</v>
      </c>
      <c r="L14" s="7" t="s">
        <v>350</v>
      </c>
      <c r="M14" s="7"/>
      <c r="N14" s="35">
        <f t="shared" si="1"/>
        <v>1</v>
      </c>
      <c r="O14" s="36">
        <f t="shared" si="2"/>
        <v>8</v>
      </c>
      <c r="P14" s="36" t="s">
        <v>6</v>
      </c>
      <c r="Q14" s="29" t="str">
        <f t="shared" si="3"/>
        <v>КМС</v>
      </c>
      <c r="R14" s="29">
        <f>COUNTIF(Q$7:Q$40,P$14)</f>
        <v>2</v>
      </c>
      <c r="S14" s="29">
        <f>S13+0.2*R13+0.4*R14+0.2*R15</f>
        <v>24.400000000000002</v>
      </c>
      <c r="T14" s="29" t="str">
        <f t="shared" si="4"/>
        <v>КМС</v>
      </c>
      <c r="U14" s="29">
        <f t="shared" si="5"/>
        <v>1</v>
      </c>
      <c r="V14" s="29">
        <f t="shared" si="6"/>
        <v>1</v>
      </c>
      <c r="W14" s="29">
        <f t="shared" si="7"/>
        <v>1</v>
      </c>
      <c r="X14" s="5" t="str">
        <f t="shared" si="8"/>
        <v>КМС</v>
      </c>
      <c r="Y14" s="35">
        <f t="shared" si="9"/>
        <v>1</v>
      </c>
      <c r="Z14" s="36">
        <f t="shared" si="10"/>
        <v>8</v>
      </c>
      <c r="AA14" s="36" t="s">
        <v>6</v>
      </c>
      <c r="AB14" s="29" t="str">
        <f t="shared" si="11"/>
        <v>КМС</v>
      </c>
      <c r="AC14" s="29">
        <f>COUNTIF(AB$7:AB$40,AA$14)</f>
        <v>2</v>
      </c>
      <c r="AD14" s="29">
        <f>AD13+0.2*AC13+0.4*AC14+0.2*AC15</f>
        <v>24.400000000000002</v>
      </c>
      <c r="AE14" s="29" t="str">
        <f t="shared" si="12"/>
        <v>КМС</v>
      </c>
      <c r="AF14" s="29">
        <f t="shared" si="13"/>
        <v>1</v>
      </c>
      <c r="AG14" s="29">
        <f t="shared" si="14"/>
        <v>1</v>
      </c>
      <c r="AH14" s="29">
        <f t="shared" si="15"/>
        <v>1</v>
      </c>
      <c r="AI14" s="5" t="str">
        <f t="shared" si="16"/>
        <v>КМС</v>
      </c>
    </row>
    <row r="15" spans="1:35" ht="10.5" customHeight="1">
      <c r="A15" s="7">
        <v>9</v>
      </c>
      <c r="B15" s="3" t="s">
        <v>416</v>
      </c>
      <c r="C15" s="7">
        <v>87</v>
      </c>
      <c r="D15" s="7" t="s">
        <v>3</v>
      </c>
      <c r="E15" s="3" t="s">
        <v>222</v>
      </c>
      <c r="F15" s="4" t="s">
        <v>223</v>
      </c>
      <c r="G15" s="8" t="s">
        <v>275</v>
      </c>
      <c r="H15" s="8">
        <v>8</v>
      </c>
      <c r="I15" s="8" t="s">
        <v>417</v>
      </c>
      <c r="J15" s="8">
        <v>4</v>
      </c>
      <c r="K15" s="8">
        <f t="shared" si="0"/>
        <v>5.656854249492381</v>
      </c>
      <c r="L15" s="8">
        <v>9.8</v>
      </c>
      <c r="M15" s="7"/>
      <c r="N15" s="35">
        <f t="shared" si="1"/>
        <v>1</v>
      </c>
      <c r="O15" s="36">
        <f t="shared" si="2"/>
        <v>9</v>
      </c>
      <c r="P15" s="36" t="s">
        <v>13</v>
      </c>
      <c r="Q15" s="29" t="str">
        <f t="shared" si="3"/>
        <v>КМС</v>
      </c>
      <c r="R15" s="29">
        <f>COUNTIF(Q$7:Q$40,P$15)</f>
        <v>0</v>
      </c>
      <c r="S15" s="29">
        <f>S14+0.2*R14+0.4*R15+0.2*R16</f>
        <v>25.400000000000002</v>
      </c>
      <c r="T15" s="29" t="str">
        <f t="shared" si="4"/>
        <v>КМС</v>
      </c>
      <c r="U15" s="29">
        <f t="shared" si="5"/>
        <v>1</v>
      </c>
      <c r="V15" s="29">
        <f t="shared" si="6"/>
        <v>1</v>
      </c>
      <c r="W15" s="29">
        <f t="shared" si="7"/>
        <v>1</v>
      </c>
      <c r="X15" s="5" t="str">
        <f t="shared" si="8"/>
        <v>КМС</v>
      </c>
      <c r="Y15" s="35">
        <f t="shared" si="9"/>
        <v>1</v>
      </c>
      <c r="Z15" s="36">
        <f t="shared" si="10"/>
        <v>9</v>
      </c>
      <c r="AA15" s="36" t="s">
        <v>13</v>
      </c>
      <c r="AB15" s="29" t="str">
        <f t="shared" si="11"/>
        <v>КМС</v>
      </c>
      <c r="AC15" s="29">
        <f>COUNTIF(AB$7:AB$40,AA$15)</f>
        <v>0</v>
      </c>
      <c r="AD15" s="29">
        <f>AD14+0.2*AC14+0.4*AC15+0.2*AC16</f>
        <v>25.400000000000002</v>
      </c>
      <c r="AE15" s="29" t="str">
        <f t="shared" si="12"/>
        <v>КМС</v>
      </c>
      <c r="AF15" s="29">
        <f t="shared" si="13"/>
        <v>1</v>
      </c>
      <c r="AG15" s="29">
        <f t="shared" si="14"/>
        <v>1</v>
      </c>
      <c r="AH15" s="29">
        <f t="shared" si="15"/>
        <v>1</v>
      </c>
      <c r="AI15" s="5" t="str">
        <f t="shared" si="16"/>
        <v>КМС</v>
      </c>
    </row>
    <row r="16" spans="1:35" ht="10.5" customHeight="1" thickBot="1">
      <c r="A16" s="16">
        <v>10</v>
      </c>
      <c r="B16" s="15" t="s">
        <v>418</v>
      </c>
      <c r="C16" s="16">
        <v>88</v>
      </c>
      <c r="D16" s="16" t="s">
        <v>3</v>
      </c>
      <c r="E16" s="15" t="s">
        <v>4</v>
      </c>
      <c r="F16" s="17" t="s">
        <v>419</v>
      </c>
      <c r="G16" s="18" t="s">
        <v>275</v>
      </c>
      <c r="H16" s="18">
        <v>8</v>
      </c>
      <c r="I16" s="18" t="s">
        <v>407</v>
      </c>
      <c r="J16" s="18">
        <v>7.5</v>
      </c>
      <c r="K16" s="18">
        <f t="shared" si="0"/>
        <v>7.745966692414834</v>
      </c>
      <c r="L16" s="18">
        <v>9.8</v>
      </c>
      <c r="M16" s="7"/>
      <c r="N16" s="35">
        <f t="shared" si="1"/>
        <v>1</v>
      </c>
      <c r="O16" s="36">
        <f t="shared" si="2"/>
        <v>10</v>
      </c>
      <c r="P16" s="37" t="s">
        <v>2</v>
      </c>
      <c r="Q16" s="29" t="str">
        <f t="shared" si="3"/>
        <v>КМС</v>
      </c>
      <c r="R16" s="29">
        <f>COUNTIF(Q$7:Q$40,P$16)</f>
        <v>3</v>
      </c>
      <c r="S16" s="29"/>
      <c r="T16" s="29" t="str">
        <f t="shared" si="4"/>
        <v>КМС</v>
      </c>
      <c r="U16" s="29">
        <f t="shared" si="5"/>
        <v>1</v>
      </c>
      <c r="V16" s="29">
        <f t="shared" si="6"/>
        <v>1</v>
      </c>
      <c r="W16" s="29">
        <f t="shared" si="7"/>
        <v>1</v>
      </c>
      <c r="X16" s="5" t="str">
        <f t="shared" si="8"/>
        <v>КМС</v>
      </c>
      <c r="Y16" s="35">
        <f t="shared" si="9"/>
        <v>1</v>
      </c>
      <c r="Z16" s="36">
        <f t="shared" si="10"/>
        <v>10</v>
      </c>
      <c r="AA16" s="37" t="s">
        <v>2</v>
      </c>
      <c r="AB16" s="29" t="str">
        <f t="shared" si="11"/>
        <v>КМС</v>
      </c>
      <c r="AC16" s="29">
        <f>COUNTIF(AB$7:AB$40,AA$16)</f>
        <v>3</v>
      </c>
      <c r="AD16" s="29"/>
      <c r="AE16" s="29" t="str">
        <f t="shared" si="12"/>
        <v>КМС</v>
      </c>
      <c r="AF16" s="29">
        <f t="shared" si="13"/>
        <v>1</v>
      </c>
      <c r="AG16" s="29">
        <f t="shared" si="14"/>
        <v>1</v>
      </c>
      <c r="AH16" s="29">
        <f t="shared" si="15"/>
        <v>1</v>
      </c>
      <c r="AI16" s="27" t="str">
        <f t="shared" si="16"/>
        <v>КМС</v>
      </c>
    </row>
    <row r="17" spans="1:35" ht="10.5" customHeight="1">
      <c r="A17" s="19">
        <v>11</v>
      </c>
      <c r="B17" s="20" t="s">
        <v>420</v>
      </c>
      <c r="C17" s="19">
        <v>88</v>
      </c>
      <c r="D17" s="19" t="s">
        <v>3</v>
      </c>
      <c r="E17" s="20" t="s">
        <v>8</v>
      </c>
      <c r="F17" s="21" t="s">
        <v>146</v>
      </c>
      <c r="G17" s="22" t="s">
        <v>278</v>
      </c>
      <c r="H17" s="22">
        <v>13</v>
      </c>
      <c r="I17" s="22" t="s">
        <v>421</v>
      </c>
      <c r="J17" s="22">
        <v>12.5</v>
      </c>
      <c r="K17" s="22">
        <f t="shared" si="0"/>
        <v>12.747548783981962</v>
      </c>
      <c r="M17" s="7">
        <v>31</v>
      </c>
      <c r="N17" s="35">
        <f t="shared" si="1"/>
        <v>1</v>
      </c>
      <c r="O17" s="36">
        <f t="shared" si="2"/>
        <v>11</v>
      </c>
      <c r="P17" s="29">
        <v>87</v>
      </c>
      <c r="Q17" s="29" t="str">
        <f t="shared" si="3"/>
        <v>КМС</v>
      </c>
      <c r="R17" s="29"/>
      <c r="S17" s="29"/>
      <c r="T17" s="29">
        <f t="shared" si="4"/>
        <v>1</v>
      </c>
      <c r="U17" s="29">
        <f t="shared" si="5"/>
        <v>1</v>
      </c>
      <c r="V17" s="29">
        <f t="shared" si="6"/>
        <v>2</v>
      </c>
      <c r="W17" s="29">
        <f t="shared" si="7"/>
        <v>2</v>
      </c>
      <c r="X17" s="5">
        <f t="shared" si="8"/>
        <v>1</v>
      </c>
      <c r="Y17" s="35">
        <f t="shared" si="9"/>
        <v>1</v>
      </c>
      <c r="Z17" s="36">
        <f t="shared" si="10"/>
        <v>11</v>
      </c>
      <c r="AA17" s="29">
        <v>87</v>
      </c>
      <c r="AB17" s="29" t="str">
        <f t="shared" si="11"/>
        <v>КМС</v>
      </c>
      <c r="AC17" s="29"/>
      <c r="AD17" s="29"/>
      <c r="AE17" s="29">
        <f t="shared" si="12"/>
        <v>1</v>
      </c>
      <c r="AF17" s="29">
        <f t="shared" si="13"/>
        <v>1</v>
      </c>
      <c r="AG17" s="29">
        <f t="shared" si="14"/>
        <v>2</v>
      </c>
      <c r="AH17" s="29">
        <f t="shared" si="15"/>
        <v>2</v>
      </c>
      <c r="AI17" s="26">
        <f t="shared" si="16"/>
        <v>1</v>
      </c>
    </row>
    <row r="18" spans="1:35" ht="10.5" customHeight="1">
      <c r="A18" s="7">
        <v>12</v>
      </c>
      <c r="B18" s="3" t="s">
        <v>422</v>
      </c>
      <c r="C18" s="7">
        <v>88</v>
      </c>
      <c r="D18" s="7" t="s">
        <v>3</v>
      </c>
      <c r="E18" s="3" t="s">
        <v>26</v>
      </c>
      <c r="F18" s="4" t="s">
        <v>121</v>
      </c>
      <c r="G18" s="8">
        <v>9</v>
      </c>
      <c r="H18" s="8">
        <v>15.5</v>
      </c>
      <c r="I18" s="8">
        <v>10</v>
      </c>
      <c r="J18" s="8">
        <v>11</v>
      </c>
      <c r="K18" s="8">
        <f t="shared" si="0"/>
        <v>13.057564857200596</v>
      </c>
      <c r="M18" s="7">
        <v>28</v>
      </c>
      <c r="N18" s="35">
        <f t="shared" si="1"/>
        <v>1</v>
      </c>
      <c r="O18" s="36">
        <f t="shared" si="2"/>
        <v>12</v>
      </c>
      <c r="P18" s="36">
        <v>86</v>
      </c>
      <c r="Q18" s="29" t="str">
        <f t="shared" si="3"/>
        <v>КМС</v>
      </c>
      <c r="R18" s="29"/>
      <c r="S18" s="29"/>
      <c r="T18" s="29">
        <f t="shared" si="4"/>
        <v>1</v>
      </c>
      <c r="U18" s="29">
        <f t="shared" si="5"/>
        <v>1</v>
      </c>
      <c r="V18" s="29">
        <f t="shared" si="6"/>
        <v>2</v>
      </c>
      <c r="W18" s="29">
        <f t="shared" si="7"/>
        <v>2</v>
      </c>
      <c r="X18" s="5">
        <f t="shared" si="8"/>
        <v>1</v>
      </c>
      <c r="Y18" s="35">
        <f t="shared" si="9"/>
        <v>1</v>
      </c>
      <c r="Z18" s="36">
        <f t="shared" si="10"/>
        <v>12</v>
      </c>
      <c r="AA18" s="36">
        <v>86</v>
      </c>
      <c r="AB18" s="29" t="str">
        <f t="shared" si="11"/>
        <v>КМС</v>
      </c>
      <c r="AC18" s="29"/>
      <c r="AD18" s="29"/>
      <c r="AE18" s="29">
        <f t="shared" si="12"/>
        <v>1</v>
      </c>
      <c r="AF18" s="29">
        <f t="shared" si="13"/>
        <v>1</v>
      </c>
      <c r="AG18" s="29">
        <f t="shared" si="14"/>
        <v>2</v>
      </c>
      <c r="AH18" s="29">
        <f t="shared" si="15"/>
        <v>2</v>
      </c>
      <c r="AI18" s="5">
        <f t="shared" si="16"/>
        <v>1</v>
      </c>
    </row>
    <row r="19" spans="1:35" ht="10.5" customHeight="1">
      <c r="A19" s="7">
        <v>13</v>
      </c>
      <c r="B19" s="3" t="s">
        <v>423</v>
      </c>
      <c r="C19" s="7">
        <v>88</v>
      </c>
      <c r="D19" s="7" t="s">
        <v>3</v>
      </c>
      <c r="E19" s="3" t="s">
        <v>161</v>
      </c>
      <c r="F19" s="4" t="s">
        <v>162</v>
      </c>
      <c r="G19" s="8" t="s">
        <v>276</v>
      </c>
      <c r="H19" s="8">
        <v>10.5</v>
      </c>
      <c r="I19" s="8">
        <v>7</v>
      </c>
      <c r="J19" s="8">
        <v>17</v>
      </c>
      <c r="K19" s="8">
        <f t="shared" si="0"/>
        <v>13.360389215887388</v>
      </c>
      <c r="M19" s="7">
        <v>26</v>
      </c>
      <c r="N19" s="35">
        <f t="shared" si="1"/>
        <v>1</v>
      </c>
      <c r="O19" s="36">
        <f t="shared" si="2"/>
        <v>13</v>
      </c>
      <c r="P19" s="36" t="s">
        <v>345</v>
      </c>
      <c r="Q19" s="29" t="str">
        <f t="shared" si="3"/>
        <v>КМС</v>
      </c>
      <c r="R19" s="29"/>
      <c r="S19" s="29"/>
      <c r="T19" s="29">
        <f t="shared" si="4"/>
        <v>1</v>
      </c>
      <c r="U19" s="29">
        <f t="shared" si="5"/>
        <v>1</v>
      </c>
      <c r="V19" s="29">
        <f t="shared" si="6"/>
        <v>2</v>
      </c>
      <c r="W19" s="29">
        <f t="shared" si="7"/>
        <v>2</v>
      </c>
      <c r="X19" s="5">
        <f t="shared" si="8"/>
        <v>1</v>
      </c>
      <c r="Y19" s="35">
        <f t="shared" si="9"/>
        <v>1</v>
      </c>
      <c r="Z19" s="36">
        <f t="shared" si="10"/>
        <v>13</v>
      </c>
      <c r="AA19" s="36" t="s">
        <v>345</v>
      </c>
      <c r="AB19" s="29" t="str">
        <f t="shared" si="11"/>
        <v>КМС</v>
      </c>
      <c r="AC19" s="29"/>
      <c r="AD19" s="29"/>
      <c r="AE19" s="29">
        <f t="shared" si="12"/>
        <v>1</v>
      </c>
      <c r="AF19" s="29">
        <f t="shared" si="13"/>
        <v>1</v>
      </c>
      <c r="AG19" s="29">
        <f t="shared" si="14"/>
        <v>2</v>
      </c>
      <c r="AH19" s="29">
        <f t="shared" si="15"/>
        <v>2</v>
      </c>
      <c r="AI19" s="5">
        <f t="shared" si="16"/>
        <v>1</v>
      </c>
    </row>
    <row r="20" spans="1:35" ht="10.5" customHeight="1">
      <c r="A20" s="7">
        <v>14</v>
      </c>
      <c r="B20" s="3" t="s">
        <v>424</v>
      </c>
      <c r="C20" s="7">
        <v>87</v>
      </c>
      <c r="D20" s="7" t="s">
        <v>3</v>
      </c>
      <c r="E20" s="3" t="s">
        <v>172</v>
      </c>
      <c r="F20" s="4" t="s">
        <v>173</v>
      </c>
      <c r="G20" s="8">
        <v>8</v>
      </c>
      <c r="H20" s="8">
        <v>20</v>
      </c>
      <c r="I20" s="8" t="s">
        <v>415</v>
      </c>
      <c r="J20" s="8">
        <v>9.5</v>
      </c>
      <c r="K20" s="8">
        <f t="shared" si="0"/>
        <v>13.784048752090222</v>
      </c>
      <c r="M20" s="7">
        <v>24</v>
      </c>
      <c r="N20" s="35">
        <f t="shared" si="1"/>
        <v>1</v>
      </c>
      <c r="O20" s="36">
        <f t="shared" si="2"/>
        <v>14</v>
      </c>
      <c r="P20" s="36"/>
      <c r="Q20" s="29" t="str">
        <f t="shared" si="3"/>
        <v>КМС</v>
      </c>
      <c r="R20" s="29"/>
      <c r="S20" s="29"/>
      <c r="T20" s="29">
        <f t="shared" si="4"/>
        <v>1</v>
      </c>
      <c r="U20" s="29">
        <f t="shared" si="5"/>
        <v>1</v>
      </c>
      <c r="V20" s="29">
        <f t="shared" si="6"/>
        <v>2</v>
      </c>
      <c r="W20" s="29">
        <f t="shared" si="7"/>
        <v>2</v>
      </c>
      <c r="X20" s="5">
        <f t="shared" si="8"/>
        <v>1</v>
      </c>
      <c r="Y20" s="35">
        <f t="shared" si="9"/>
        <v>1</v>
      </c>
      <c r="Z20" s="36">
        <f t="shared" si="10"/>
        <v>14</v>
      </c>
      <c r="AA20" s="36"/>
      <c r="AB20" s="29" t="str">
        <f t="shared" si="11"/>
        <v>КМС</v>
      </c>
      <c r="AC20" s="29"/>
      <c r="AD20" s="29"/>
      <c r="AE20" s="29">
        <f t="shared" si="12"/>
        <v>1</v>
      </c>
      <c r="AF20" s="29">
        <f t="shared" si="13"/>
        <v>1</v>
      </c>
      <c r="AG20" s="29">
        <f t="shared" si="14"/>
        <v>2</v>
      </c>
      <c r="AH20" s="29">
        <f t="shared" si="15"/>
        <v>2</v>
      </c>
      <c r="AI20" s="5">
        <f t="shared" si="16"/>
        <v>1</v>
      </c>
    </row>
    <row r="21" spans="1:35" ht="10.5" customHeight="1">
      <c r="A21" s="7">
        <v>15</v>
      </c>
      <c r="B21" s="3" t="s">
        <v>425</v>
      </c>
      <c r="C21" s="7">
        <v>87</v>
      </c>
      <c r="D21" s="7" t="s">
        <v>28</v>
      </c>
      <c r="E21" s="3" t="s">
        <v>51</v>
      </c>
      <c r="F21" s="4" t="s">
        <v>52</v>
      </c>
      <c r="G21" s="8">
        <v>9</v>
      </c>
      <c r="H21" s="8">
        <v>15.5</v>
      </c>
      <c r="I21" s="8" t="s">
        <v>426</v>
      </c>
      <c r="J21" s="8">
        <v>14</v>
      </c>
      <c r="K21" s="8">
        <f t="shared" si="0"/>
        <v>14.730919862656235</v>
      </c>
      <c r="M21" s="7">
        <v>22</v>
      </c>
      <c r="N21" s="35">
        <f t="shared" si="1"/>
        <v>1</v>
      </c>
      <c r="O21" s="36">
        <f t="shared" si="2"/>
        <v>15</v>
      </c>
      <c r="P21" s="36"/>
      <c r="Q21" s="29" t="str">
        <f t="shared" si="3"/>
        <v>МС</v>
      </c>
      <c r="R21" s="29"/>
      <c r="S21" s="29"/>
      <c r="T21" s="29">
        <f t="shared" si="4"/>
        <v>1</v>
      </c>
      <c r="U21" s="29">
        <f t="shared" si="5"/>
        <v>1</v>
      </c>
      <c r="V21" s="29">
        <f t="shared" si="6"/>
        <v>2</v>
      </c>
      <c r="W21" s="29">
        <f t="shared" si="7"/>
        <v>2</v>
      </c>
      <c r="X21" s="5">
        <f t="shared" si="8"/>
        <v>1</v>
      </c>
      <c r="Y21" s="35">
        <f t="shared" si="9"/>
        <v>1</v>
      </c>
      <c r="Z21" s="36">
        <f t="shared" si="10"/>
        <v>15</v>
      </c>
      <c r="AA21" s="36"/>
      <c r="AB21" s="29" t="str">
        <f t="shared" si="11"/>
        <v>МС</v>
      </c>
      <c r="AC21" s="29"/>
      <c r="AD21" s="29"/>
      <c r="AE21" s="29">
        <f t="shared" si="12"/>
        <v>1</v>
      </c>
      <c r="AF21" s="29">
        <f t="shared" si="13"/>
        <v>1</v>
      </c>
      <c r="AG21" s="29">
        <f t="shared" si="14"/>
        <v>2</v>
      </c>
      <c r="AH21" s="29">
        <f t="shared" si="15"/>
        <v>2</v>
      </c>
      <c r="AI21" s="5">
        <f t="shared" si="16"/>
        <v>1</v>
      </c>
    </row>
    <row r="22" spans="1:35" ht="10.5" customHeight="1">
      <c r="A22" s="7">
        <v>16</v>
      </c>
      <c r="B22" s="3" t="s">
        <v>427</v>
      </c>
      <c r="C22" s="7">
        <v>88</v>
      </c>
      <c r="D22" s="7" t="s">
        <v>3</v>
      </c>
      <c r="E22" s="3" t="s">
        <v>26</v>
      </c>
      <c r="F22" s="4" t="s">
        <v>27</v>
      </c>
      <c r="G22" s="8" t="s">
        <v>276</v>
      </c>
      <c r="H22" s="8">
        <v>10.5</v>
      </c>
      <c r="I22" s="8" t="s">
        <v>341</v>
      </c>
      <c r="J22" s="8">
        <v>21</v>
      </c>
      <c r="K22" s="8">
        <f t="shared" si="0"/>
        <v>14.849242404917497</v>
      </c>
      <c r="M22" s="7">
        <v>20</v>
      </c>
      <c r="N22" s="35">
        <f t="shared" si="1"/>
        <v>1</v>
      </c>
      <c r="O22" s="36">
        <f t="shared" si="2"/>
        <v>16</v>
      </c>
      <c r="P22" s="29"/>
      <c r="Q22" s="29" t="str">
        <f t="shared" si="3"/>
        <v>КМС</v>
      </c>
      <c r="R22" s="29"/>
      <c r="S22" s="29"/>
      <c r="T22" s="29">
        <f t="shared" si="4"/>
        <v>1</v>
      </c>
      <c r="U22" s="29">
        <f t="shared" si="5"/>
        <v>1</v>
      </c>
      <c r="V22" s="29">
        <f t="shared" si="6"/>
        <v>2</v>
      </c>
      <c r="W22" s="29">
        <f t="shared" si="7"/>
        <v>2</v>
      </c>
      <c r="X22" s="5">
        <f t="shared" si="8"/>
        <v>1</v>
      </c>
      <c r="Y22" s="35">
        <f t="shared" si="9"/>
        <v>1</v>
      </c>
      <c r="Z22" s="36">
        <f t="shared" si="10"/>
        <v>16</v>
      </c>
      <c r="AA22" s="29"/>
      <c r="AB22" s="29" t="str">
        <f t="shared" si="11"/>
        <v>КМС</v>
      </c>
      <c r="AC22" s="29"/>
      <c r="AD22" s="29"/>
      <c r="AE22" s="29">
        <f t="shared" si="12"/>
        <v>1</v>
      </c>
      <c r="AF22" s="29">
        <f t="shared" si="13"/>
        <v>1</v>
      </c>
      <c r="AG22" s="29">
        <f t="shared" si="14"/>
        <v>2</v>
      </c>
      <c r="AH22" s="29">
        <f t="shared" si="15"/>
        <v>2</v>
      </c>
      <c r="AI22" s="5">
        <f t="shared" si="16"/>
        <v>1</v>
      </c>
    </row>
    <row r="23" spans="1:35" ht="10.5" customHeight="1">
      <c r="A23" s="7">
        <v>17</v>
      </c>
      <c r="B23" s="3" t="s">
        <v>428</v>
      </c>
      <c r="C23" s="7">
        <v>87</v>
      </c>
      <c r="D23" s="7" t="s">
        <v>28</v>
      </c>
      <c r="E23" s="3" t="s">
        <v>26</v>
      </c>
      <c r="F23" s="4" t="s">
        <v>27</v>
      </c>
      <c r="G23" s="8" t="s">
        <v>290</v>
      </c>
      <c r="H23" s="8">
        <v>18</v>
      </c>
      <c r="I23" s="8" t="s">
        <v>421</v>
      </c>
      <c r="J23" s="8">
        <v>12.5</v>
      </c>
      <c r="K23" s="8">
        <f t="shared" si="0"/>
        <v>15</v>
      </c>
      <c r="M23" s="7">
        <v>18</v>
      </c>
      <c r="N23" s="35">
        <f t="shared" si="1"/>
        <v>1</v>
      </c>
      <c r="O23" s="36">
        <f t="shared" si="2"/>
        <v>17</v>
      </c>
      <c r="P23" s="29"/>
      <c r="Q23" s="29" t="str">
        <f t="shared" si="3"/>
        <v>МС</v>
      </c>
      <c r="R23" s="29"/>
      <c r="S23" s="29"/>
      <c r="T23" s="29">
        <f t="shared" si="4"/>
        <v>1</v>
      </c>
      <c r="U23" s="29">
        <f t="shared" si="5"/>
        <v>1</v>
      </c>
      <c r="V23" s="29">
        <f t="shared" si="6"/>
        <v>2</v>
      </c>
      <c r="W23" s="29">
        <f t="shared" si="7"/>
        <v>2</v>
      </c>
      <c r="X23" s="5">
        <f t="shared" si="8"/>
        <v>1</v>
      </c>
      <c r="Y23" s="35">
        <f t="shared" si="9"/>
        <v>1</v>
      </c>
      <c r="Z23" s="36">
        <f t="shared" si="10"/>
        <v>17</v>
      </c>
      <c r="AA23" s="29"/>
      <c r="AB23" s="29" t="str">
        <f t="shared" si="11"/>
        <v>МС</v>
      </c>
      <c r="AC23" s="29"/>
      <c r="AD23" s="29"/>
      <c r="AE23" s="29">
        <f t="shared" si="12"/>
        <v>1</v>
      </c>
      <c r="AF23" s="29">
        <f t="shared" si="13"/>
        <v>1</v>
      </c>
      <c r="AG23" s="29">
        <f t="shared" si="14"/>
        <v>2</v>
      </c>
      <c r="AH23" s="29">
        <f t="shared" si="15"/>
        <v>2</v>
      </c>
      <c r="AI23" s="5">
        <f t="shared" si="16"/>
        <v>1</v>
      </c>
    </row>
    <row r="24" spans="1:35" ht="10.5" customHeight="1">
      <c r="A24" s="7">
        <v>18</v>
      </c>
      <c r="B24" s="3" t="s">
        <v>429</v>
      </c>
      <c r="C24" s="7">
        <v>88</v>
      </c>
      <c r="D24" s="7" t="s">
        <v>3</v>
      </c>
      <c r="E24" s="3" t="s">
        <v>26</v>
      </c>
      <c r="F24" s="4" t="s">
        <v>121</v>
      </c>
      <c r="G24" s="8">
        <v>9</v>
      </c>
      <c r="H24" s="8">
        <v>15.5</v>
      </c>
      <c r="I24" s="8">
        <v>7</v>
      </c>
      <c r="J24" s="8">
        <v>17</v>
      </c>
      <c r="K24" s="8">
        <f t="shared" si="0"/>
        <v>16.232683080747925</v>
      </c>
      <c r="M24" s="7">
        <v>16</v>
      </c>
      <c r="N24" s="35">
        <f t="shared" si="1"/>
        <v>1</v>
      </c>
      <c r="O24" s="36">
        <f t="shared" si="2"/>
        <v>18</v>
      </c>
      <c r="P24" s="29"/>
      <c r="Q24" s="29" t="str">
        <f t="shared" si="3"/>
        <v>КМС</v>
      </c>
      <c r="R24" s="29"/>
      <c r="S24" s="29"/>
      <c r="T24" s="29">
        <f t="shared" si="4"/>
        <v>1</v>
      </c>
      <c r="U24" s="29">
        <f t="shared" si="5"/>
        <v>1</v>
      </c>
      <c r="V24" s="29">
        <f t="shared" si="6"/>
        <v>2</v>
      </c>
      <c r="W24" s="29">
        <f t="shared" si="7"/>
        <v>2</v>
      </c>
      <c r="X24" s="5">
        <f t="shared" si="8"/>
        <v>1</v>
      </c>
      <c r="Y24" s="35">
        <f t="shared" si="9"/>
        <v>1</v>
      </c>
      <c r="Z24" s="36">
        <f t="shared" si="10"/>
        <v>18</v>
      </c>
      <c r="AA24" s="29"/>
      <c r="AB24" s="29" t="str">
        <f t="shared" si="11"/>
        <v>КМС</v>
      </c>
      <c r="AC24" s="29"/>
      <c r="AD24" s="29"/>
      <c r="AE24" s="29">
        <f t="shared" si="12"/>
        <v>1</v>
      </c>
      <c r="AF24" s="29">
        <f t="shared" si="13"/>
        <v>1</v>
      </c>
      <c r="AG24" s="29">
        <f t="shared" si="14"/>
        <v>2</v>
      </c>
      <c r="AH24" s="29">
        <f t="shared" si="15"/>
        <v>2</v>
      </c>
      <c r="AI24" s="5">
        <f t="shared" si="16"/>
        <v>1</v>
      </c>
    </row>
    <row r="25" spans="1:35" ht="10.5" customHeight="1">
      <c r="A25" s="7">
        <v>19</v>
      </c>
      <c r="B25" s="3" t="s">
        <v>430</v>
      </c>
      <c r="C25" s="7">
        <v>88</v>
      </c>
      <c r="D25" s="7">
        <v>1</v>
      </c>
      <c r="E25" s="3" t="s">
        <v>172</v>
      </c>
      <c r="F25" s="4" t="s">
        <v>173</v>
      </c>
      <c r="G25" s="8">
        <v>8</v>
      </c>
      <c r="H25" s="8">
        <v>20</v>
      </c>
      <c r="I25" s="8">
        <v>7</v>
      </c>
      <c r="J25" s="8">
        <v>17</v>
      </c>
      <c r="K25" s="8">
        <f t="shared" si="0"/>
        <v>18.439088914585774</v>
      </c>
      <c r="M25" s="7">
        <v>14</v>
      </c>
      <c r="N25" s="35">
        <f t="shared" si="1"/>
        <v>1</v>
      </c>
      <c r="O25" s="36">
        <f t="shared" si="2"/>
        <v>19</v>
      </c>
      <c r="P25" s="29"/>
      <c r="Q25" s="29">
        <f t="shared" si="3"/>
        <v>1</v>
      </c>
      <c r="R25" s="29"/>
      <c r="S25" s="29"/>
      <c r="T25" s="29">
        <f t="shared" si="4"/>
        <v>2</v>
      </c>
      <c r="U25" s="29">
        <f t="shared" si="5"/>
        <v>2</v>
      </c>
      <c r="V25" s="29">
        <f t="shared" si="6"/>
        <v>3</v>
      </c>
      <c r="W25" s="29">
        <f t="shared" si="7"/>
        <v>3</v>
      </c>
      <c r="X25" s="5">
        <f t="shared" si="8"/>
        <v>2</v>
      </c>
      <c r="Y25" s="35">
        <f t="shared" si="9"/>
        <v>1</v>
      </c>
      <c r="Z25" s="36">
        <f t="shared" si="10"/>
        <v>19</v>
      </c>
      <c r="AA25" s="29"/>
      <c r="AB25" s="29">
        <f t="shared" si="11"/>
        <v>1</v>
      </c>
      <c r="AC25" s="29"/>
      <c r="AD25" s="29"/>
      <c r="AE25" s="29">
        <f t="shared" si="12"/>
        <v>2</v>
      </c>
      <c r="AF25" s="29">
        <f t="shared" si="13"/>
        <v>2</v>
      </c>
      <c r="AG25" s="29">
        <f t="shared" si="14"/>
        <v>3</v>
      </c>
      <c r="AH25" s="29">
        <f t="shared" si="15"/>
        <v>3</v>
      </c>
      <c r="AI25" s="5">
        <f t="shared" si="16"/>
        <v>2</v>
      </c>
    </row>
    <row r="26" spans="1:35" ht="10.5" customHeight="1">
      <c r="A26" s="7">
        <v>20</v>
      </c>
      <c r="B26" s="3" t="s">
        <v>431</v>
      </c>
      <c r="C26" s="7">
        <v>88</v>
      </c>
      <c r="D26" s="7">
        <v>1</v>
      </c>
      <c r="E26" s="3" t="s">
        <v>26</v>
      </c>
      <c r="F26" s="4" t="s">
        <v>27</v>
      </c>
      <c r="G26" s="8">
        <v>9</v>
      </c>
      <c r="H26" s="8">
        <v>15.5</v>
      </c>
      <c r="I26" s="8">
        <v>6.4</v>
      </c>
      <c r="J26" s="8">
        <v>22.5</v>
      </c>
      <c r="K26" s="8">
        <f t="shared" si="0"/>
        <v>18.6748493969831</v>
      </c>
      <c r="M26" s="7">
        <v>12</v>
      </c>
      <c r="N26" s="35">
        <f t="shared" si="1"/>
        <v>1</v>
      </c>
      <c r="O26" s="36">
        <f t="shared" si="2"/>
        <v>20</v>
      </c>
      <c r="P26" s="29"/>
      <c r="Q26" s="29">
        <f t="shared" si="3"/>
        <v>1</v>
      </c>
      <c r="R26" s="29"/>
      <c r="S26" s="29"/>
      <c r="T26" s="29">
        <f t="shared" si="4"/>
        <v>2</v>
      </c>
      <c r="U26" s="29">
        <f t="shared" si="5"/>
        <v>2</v>
      </c>
      <c r="V26" s="29">
        <f t="shared" si="6"/>
        <v>3</v>
      </c>
      <c r="W26" s="29">
        <f t="shared" si="7"/>
        <v>3</v>
      </c>
      <c r="X26" s="5">
        <f t="shared" si="8"/>
        <v>2</v>
      </c>
      <c r="Y26" s="35">
        <f t="shared" si="9"/>
        <v>1</v>
      </c>
      <c r="Z26" s="36">
        <f t="shared" si="10"/>
        <v>20</v>
      </c>
      <c r="AA26" s="29"/>
      <c r="AB26" s="29">
        <f t="shared" si="11"/>
        <v>1</v>
      </c>
      <c r="AC26" s="29"/>
      <c r="AD26" s="29"/>
      <c r="AE26" s="29">
        <f t="shared" si="12"/>
        <v>2</v>
      </c>
      <c r="AF26" s="29">
        <f t="shared" si="13"/>
        <v>2</v>
      </c>
      <c r="AG26" s="29">
        <f t="shared" si="14"/>
        <v>3</v>
      </c>
      <c r="AH26" s="29">
        <f t="shared" si="15"/>
        <v>3</v>
      </c>
      <c r="AI26" s="5">
        <f t="shared" si="16"/>
        <v>2</v>
      </c>
    </row>
    <row r="27" spans="1:35" ht="10.5" customHeight="1">
      <c r="A27" s="7">
        <v>21</v>
      </c>
      <c r="B27" s="3" t="s">
        <v>432</v>
      </c>
      <c r="C27" s="7">
        <v>88</v>
      </c>
      <c r="D27" s="7" t="s">
        <v>3</v>
      </c>
      <c r="E27" s="3" t="s">
        <v>26</v>
      </c>
      <c r="F27" s="4" t="s">
        <v>27</v>
      </c>
      <c r="G27" s="8" t="s">
        <v>279</v>
      </c>
      <c r="H27" s="8">
        <v>23.5</v>
      </c>
      <c r="I27" s="8">
        <v>7</v>
      </c>
      <c r="J27" s="8">
        <v>17</v>
      </c>
      <c r="K27" s="8">
        <f t="shared" si="0"/>
        <v>19.987496091306685</v>
      </c>
      <c r="M27" s="7">
        <v>10</v>
      </c>
      <c r="N27" s="35">
        <f t="shared" si="1"/>
        <v>1</v>
      </c>
      <c r="O27" s="36">
        <f t="shared" si="2"/>
        <v>21</v>
      </c>
      <c r="P27" s="29"/>
      <c r="Q27" s="29" t="str">
        <f t="shared" si="3"/>
        <v>КМС</v>
      </c>
      <c r="R27" s="29"/>
      <c r="S27" s="29"/>
      <c r="T27" s="29">
        <f t="shared" si="4"/>
        <v>2</v>
      </c>
      <c r="U27" s="29">
        <f t="shared" si="5"/>
        <v>1</v>
      </c>
      <c r="V27" s="29">
        <f t="shared" si="6"/>
        <v>3</v>
      </c>
      <c r="W27" s="29">
        <f t="shared" si="7"/>
        <v>3</v>
      </c>
      <c r="X27" s="5">
        <f t="shared" si="8"/>
        <v>2</v>
      </c>
      <c r="Y27" s="35">
        <f t="shared" si="9"/>
        <v>1</v>
      </c>
      <c r="Z27" s="36">
        <f t="shared" si="10"/>
        <v>21</v>
      </c>
      <c r="AA27" s="29"/>
      <c r="AB27" s="29" t="str">
        <f t="shared" si="11"/>
        <v>КМС</v>
      </c>
      <c r="AC27" s="29"/>
      <c r="AD27" s="29"/>
      <c r="AE27" s="29">
        <f t="shared" si="12"/>
        <v>2</v>
      </c>
      <c r="AF27" s="29">
        <f t="shared" si="13"/>
        <v>1</v>
      </c>
      <c r="AG27" s="29">
        <f t="shared" si="14"/>
        <v>3</v>
      </c>
      <c r="AH27" s="29">
        <f t="shared" si="15"/>
        <v>3</v>
      </c>
      <c r="AI27" s="5">
        <f t="shared" si="16"/>
        <v>2</v>
      </c>
    </row>
    <row r="28" spans="1:35" ht="10.5" customHeight="1">
      <c r="A28" s="7">
        <v>22</v>
      </c>
      <c r="B28" s="3" t="s">
        <v>433</v>
      </c>
      <c r="C28" s="7">
        <v>87</v>
      </c>
      <c r="D28" s="7">
        <v>3</v>
      </c>
      <c r="E28" s="3" t="s">
        <v>202</v>
      </c>
      <c r="F28" s="4" t="s">
        <v>203</v>
      </c>
      <c r="G28" s="8">
        <v>8</v>
      </c>
      <c r="H28" s="8">
        <v>20</v>
      </c>
      <c r="I28" s="8" t="s">
        <v>434</v>
      </c>
      <c r="J28" s="8">
        <v>20</v>
      </c>
      <c r="K28" s="8">
        <f t="shared" si="0"/>
        <v>20</v>
      </c>
      <c r="M28" s="7">
        <v>9</v>
      </c>
      <c r="N28" s="35">
        <f t="shared" si="1"/>
        <v>1</v>
      </c>
      <c r="O28" s="36">
        <f t="shared" si="2"/>
        <v>22</v>
      </c>
      <c r="P28" s="29"/>
      <c r="Q28" s="29">
        <f t="shared" si="3"/>
        <v>3</v>
      </c>
      <c r="R28" s="29"/>
      <c r="S28" s="29"/>
      <c r="T28" s="29">
        <f t="shared" si="4"/>
        <v>3</v>
      </c>
      <c r="U28" s="29">
        <f t="shared" si="5"/>
        <v>4</v>
      </c>
      <c r="V28" s="29">
        <f t="shared" si="6"/>
        <v>4</v>
      </c>
      <c r="W28" s="29">
        <f t="shared" si="7"/>
        <v>4</v>
      </c>
      <c r="X28" s="5">
        <f t="shared" si="8"/>
        <v>3</v>
      </c>
      <c r="Y28" s="35">
        <f t="shared" si="9"/>
        <v>1</v>
      </c>
      <c r="Z28" s="36">
        <f t="shared" si="10"/>
        <v>22</v>
      </c>
      <c r="AA28" s="29"/>
      <c r="AB28" s="29">
        <f t="shared" si="11"/>
        <v>3</v>
      </c>
      <c r="AC28" s="29"/>
      <c r="AD28" s="29"/>
      <c r="AE28" s="29">
        <f t="shared" si="12"/>
        <v>3</v>
      </c>
      <c r="AF28" s="29">
        <f t="shared" si="13"/>
        <v>4</v>
      </c>
      <c r="AG28" s="29">
        <f t="shared" si="14"/>
        <v>4</v>
      </c>
      <c r="AH28" s="29">
        <f t="shared" si="15"/>
        <v>4</v>
      </c>
      <c r="AI28" s="5">
        <f t="shared" si="16"/>
        <v>3</v>
      </c>
    </row>
    <row r="29" spans="1:35" ht="10.5" customHeight="1">
      <c r="A29" s="7">
        <v>23</v>
      </c>
      <c r="B29" s="3" t="s">
        <v>435</v>
      </c>
      <c r="C29" s="7">
        <v>88</v>
      </c>
      <c r="D29" s="7">
        <v>1</v>
      </c>
      <c r="E29" s="3" t="s">
        <v>26</v>
      </c>
      <c r="F29" s="4" t="s">
        <v>27</v>
      </c>
      <c r="G29" s="8" t="s">
        <v>279</v>
      </c>
      <c r="H29" s="8">
        <v>23.5</v>
      </c>
      <c r="I29" s="8">
        <v>6.4</v>
      </c>
      <c r="J29" s="8">
        <v>22.5</v>
      </c>
      <c r="K29" s="8">
        <f t="shared" si="0"/>
        <v>22.994564575133836</v>
      </c>
      <c r="M29" s="7">
        <v>8</v>
      </c>
      <c r="N29" s="35">
        <f t="shared" si="1"/>
        <v>1</v>
      </c>
      <c r="O29" s="36">
        <f t="shared" si="2"/>
        <v>23</v>
      </c>
      <c r="Q29" s="29">
        <f t="shared" si="3"/>
        <v>1</v>
      </c>
      <c r="T29" s="29" t="str">
        <f t="shared" si="4"/>
        <v>1ю</v>
      </c>
      <c r="U29" s="29">
        <f t="shared" si="5"/>
        <v>2</v>
      </c>
      <c r="V29" s="29">
        <f t="shared" si="6"/>
        <v>5</v>
      </c>
      <c r="W29" s="29">
        <f t="shared" si="7"/>
        <v>5</v>
      </c>
      <c r="X29" s="5" t="str">
        <f t="shared" si="8"/>
        <v>1ю</v>
      </c>
      <c r="Y29" s="35">
        <f t="shared" si="9"/>
        <v>1</v>
      </c>
      <c r="Z29" s="36">
        <f t="shared" si="10"/>
        <v>23</v>
      </c>
      <c r="AA29" s="29"/>
      <c r="AB29" s="29">
        <f t="shared" si="11"/>
        <v>1</v>
      </c>
      <c r="AC29" s="29"/>
      <c r="AD29" s="29"/>
      <c r="AE29" s="29" t="str">
        <f t="shared" si="12"/>
        <v>1ю</v>
      </c>
      <c r="AF29" s="29">
        <f t="shared" si="13"/>
        <v>2</v>
      </c>
      <c r="AG29" s="29">
        <f t="shared" si="14"/>
        <v>5</v>
      </c>
      <c r="AH29" s="29">
        <f t="shared" si="15"/>
        <v>5</v>
      </c>
      <c r="AI29" s="5" t="str">
        <f t="shared" si="16"/>
        <v>1ю</v>
      </c>
    </row>
    <row r="30" spans="1:35" ht="10.5" customHeight="1">
      <c r="A30" s="7">
        <v>24</v>
      </c>
      <c r="B30" s="3" t="s">
        <v>436</v>
      </c>
      <c r="C30" s="7">
        <v>88</v>
      </c>
      <c r="D30" s="7">
        <v>1</v>
      </c>
      <c r="E30" s="3" t="s">
        <v>51</v>
      </c>
      <c r="F30" s="4" t="s">
        <v>52</v>
      </c>
      <c r="G30" s="8" t="s">
        <v>279</v>
      </c>
      <c r="H30" s="8">
        <v>23.5</v>
      </c>
      <c r="I30" s="8" t="s">
        <v>285</v>
      </c>
      <c r="J30" s="8">
        <v>25</v>
      </c>
      <c r="K30" s="8">
        <f t="shared" si="0"/>
        <v>24.238399287081645</v>
      </c>
      <c r="M30" s="7">
        <v>7</v>
      </c>
      <c r="N30" s="35">
        <f t="shared" si="1"/>
        <v>1</v>
      </c>
      <c r="O30" s="36">
        <f t="shared" si="2"/>
        <v>24</v>
      </c>
      <c r="Q30" s="29">
        <f t="shared" si="3"/>
        <v>1</v>
      </c>
      <c r="T30" s="29" t="str">
        <f t="shared" si="4"/>
        <v>2ю</v>
      </c>
      <c r="U30" s="29">
        <f t="shared" si="5"/>
        <v>2</v>
      </c>
      <c r="V30" s="29">
        <f t="shared" si="6"/>
        <v>6</v>
      </c>
      <c r="W30" s="29">
        <f t="shared" si="7"/>
        <v>6</v>
      </c>
      <c r="X30" s="5" t="str">
        <f t="shared" si="8"/>
        <v>2ю</v>
      </c>
      <c r="Y30" s="35">
        <f t="shared" si="9"/>
        <v>1</v>
      </c>
      <c r="Z30" s="36">
        <f t="shared" si="10"/>
        <v>24</v>
      </c>
      <c r="AA30" s="29"/>
      <c r="AB30" s="29">
        <f t="shared" si="11"/>
        <v>1</v>
      </c>
      <c r="AC30" s="29"/>
      <c r="AD30" s="29"/>
      <c r="AE30" s="29" t="str">
        <f t="shared" si="12"/>
        <v>2ю</v>
      </c>
      <c r="AF30" s="29">
        <f t="shared" si="13"/>
        <v>2</v>
      </c>
      <c r="AG30" s="29">
        <f t="shared" si="14"/>
        <v>6</v>
      </c>
      <c r="AH30" s="29">
        <f t="shared" si="15"/>
        <v>6</v>
      </c>
      <c r="AI30" s="5" t="str">
        <f t="shared" si="16"/>
        <v>2ю</v>
      </c>
    </row>
    <row r="31" spans="1:35" ht="10.5" customHeight="1">
      <c r="A31" s="7">
        <v>25</v>
      </c>
      <c r="B31" s="3" t="s">
        <v>437</v>
      </c>
      <c r="C31" s="7">
        <v>87</v>
      </c>
      <c r="D31" s="7">
        <v>3</v>
      </c>
      <c r="E31" s="3" t="s">
        <v>51</v>
      </c>
      <c r="F31" s="4" t="s">
        <v>52</v>
      </c>
      <c r="G31" s="8" t="s">
        <v>280</v>
      </c>
      <c r="H31" s="8">
        <v>26</v>
      </c>
      <c r="I31" s="8" t="s">
        <v>438</v>
      </c>
      <c r="J31" s="8">
        <v>24</v>
      </c>
      <c r="K31" s="8">
        <f t="shared" si="0"/>
        <v>24.979991993593593</v>
      </c>
      <c r="N31" s="35">
        <f t="shared" si="1"/>
        <v>1</v>
      </c>
      <c r="O31" s="36">
        <f t="shared" si="2"/>
        <v>25</v>
      </c>
      <c r="Q31" s="29">
        <f t="shared" si="3"/>
        <v>3</v>
      </c>
      <c r="T31" s="29" t="str">
        <f t="shared" si="4"/>
        <v>3ю</v>
      </c>
      <c r="U31" s="29">
        <f t="shared" si="5"/>
        <v>4</v>
      </c>
      <c r="V31" s="29">
        <f t="shared" si="6"/>
        <v>7</v>
      </c>
      <c r="W31" s="29">
        <f t="shared" si="7"/>
        <v>7</v>
      </c>
      <c r="X31" s="5" t="str">
        <f t="shared" si="8"/>
        <v>3ю</v>
      </c>
      <c r="Y31" s="35">
        <f t="shared" si="9"/>
        <v>1</v>
      </c>
      <c r="Z31" s="36">
        <f t="shared" si="10"/>
        <v>25</v>
      </c>
      <c r="AA31" s="29"/>
      <c r="AB31" s="29">
        <f t="shared" si="11"/>
        <v>3</v>
      </c>
      <c r="AC31" s="29"/>
      <c r="AD31" s="29"/>
      <c r="AE31" s="29" t="str">
        <f t="shared" si="12"/>
        <v>3ю</v>
      </c>
      <c r="AF31" s="29">
        <f t="shared" si="13"/>
        <v>4</v>
      </c>
      <c r="AG31" s="29">
        <f t="shared" si="14"/>
        <v>7</v>
      </c>
      <c r="AH31" s="29">
        <f t="shared" si="15"/>
        <v>7</v>
      </c>
      <c r="AI31" s="5" t="str">
        <f t="shared" si="16"/>
        <v>3ю</v>
      </c>
    </row>
    <row r="32" spans="1:35" ht="10.5" customHeight="1">
      <c r="A32" s="7">
        <v>26</v>
      </c>
      <c r="B32" s="3" t="s">
        <v>439</v>
      </c>
      <c r="C32" s="7">
        <v>88</v>
      </c>
      <c r="D32" s="7" t="s">
        <v>3</v>
      </c>
      <c r="E32" s="3" t="s">
        <v>8</v>
      </c>
      <c r="F32" s="4" t="s">
        <v>146</v>
      </c>
      <c r="G32" s="8" t="s">
        <v>279</v>
      </c>
      <c r="H32" s="8">
        <v>23.5</v>
      </c>
      <c r="I32" s="8">
        <v>3.1</v>
      </c>
      <c r="J32" s="8">
        <v>30.5</v>
      </c>
      <c r="K32" s="8">
        <f t="shared" si="0"/>
        <v>26.77218706045511</v>
      </c>
      <c r="N32" s="35">
        <f t="shared" si="1"/>
        <v>1</v>
      </c>
      <c r="O32" s="36">
        <f t="shared" si="2"/>
        <v>26</v>
      </c>
      <c r="Q32" s="29" t="str">
        <f t="shared" si="3"/>
        <v>КМС</v>
      </c>
      <c r="T32" s="29" t="str">
        <f t="shared" si="4"/>
        <v>-</v>
      </c>
      <c r="U32" s="29">
        <f t="shared" si="5"/>
        <v>1</v>
      </c>
      <c r="V32" s="29">
        <f t="shared" si="6"/>
        <v>8</v>
      </c>
      <c r="W32" s="29">
        <f t="shared" si="7"/>
        <v>8</v>
      </c>
      <c r="X32" s="5" t="str">
        <f t="shared" si="8"/>
        <v>-</v>
      </c>
      <c r="Y32" s="35">
        <f t="shared" si="9"/>
        <v>1</v>
      </c>
      <c r="Z32" s="36">
        <f t="shared" si="10"/>
        <v>26</v>
      </c>
      <c r="AA32" s="29"/>
      <c r="AB32" s="29" t="str">
        <f t="shared" si="11"/>
        <v>КМС</v>
      </c>
      <c r="AC32" s="29"/>
      <c r="AD32" s="29"/>
      <c r="AE32" s="29" t="str">
        <f t="shared" si="12"/>
        <v>-</v>
      </c>
      <c r="AF32" s="29">
        <f t="shared" si="13"/>
        <v>1</v>
      </c>
      <c r="AG32" s="29">
        <f t="shared" si="14"/>
        <v>8</v>
      </c>
      <c r="AH32" s="29">
        <f t="shared" si="15"/>
        <v>8</v>
      </c>
      <c r="AI32" s="5" t="str">
        <f t="shared" si="16"/>
        <v>-</v>
      </c>
    </row>
    <row r="33" spans="1:35" ht="10.5" customHeight="1">
      <c r="A33" s="7">
        <v>27</v>
      </c>
      <c r="B33" s="3" t="s">
        <v>440</v>
      </c>
      <c r="C33" s="7">
        <v>88</v>
      </c>
      <c r="D33" s="7" t="s">
        <v>6</v>
      </c>
      <c r="E33" s="3" t="s">
        <v>51</v>
      </c>
      <c r="F33" s="4" t="s">
        <v>52</v>
      </c>
      <c r="G33" s="8">
        <v>5.5</v>
      </c>
      <c r="H33" s="8">
        <v>27.5</v>
      </c>
      <c r="I33" s="8">
        <v>5.6</v>
      </c>
      <c r="J33" s="8">
        <v>26.5</v>
      </c>
      <c r="K33" s="8">
        <f t="shared" si="0"/>
        <v>26.995369973386175</v>
      </c>
      <c r="N33" s="35">
        <f t="shared" si="1"/>
        <v>1</v>
      </c>
      <c r="O33" s="36">
        <f t="shared" si="2"/>
        <v>27</v>
      </c>
      <c r="Q33" s="29" t="str">
        <f t="shared" si="3"/>
        <v>2ю</v>
      </c>
      <c r="T33" s="29" t="str">
        <f t="shared" si="4"/>
        <v>-</v>
      </c>
      <c r="U33" s="29">
        <f t="shared" si="5"/>
        <v>6</v>
      </c>
      <c r="V33" s="29">
        <f t="shared" si="6"/>
        <v>8</v>
      </c>
      <c r="W33" s="29">
        <f t="shared" si="7"/>
        <v>8</v>
      </c>
      <c r="X33" s="5" t="str">
        <f t="shared" si="8"/>
        <v>-</v>
      </c>
      <c r="Y33" s="35">
        <f t="shared" si="9"/>
        <v>1</v>
      </c>
      <c r="Z33" s="36">
        <f t="shared" si="10"/>
        <v>27</v>
      </c>
      <c r="AA33" s="29"/>
      <c r="AB33" s="29" t="str">
        <f t="shared" si="11"/>
        <v>2ю</v>
      </c>
      <c r="AC33" s="29"/>
      <c r="AD33" s="29"/>
      <c r="AE33" s="29" t="str">
        <f t="shared" si="12"/>
        <v>-</v>
      </c>
      <c r="AF33" s="29">
        <f t="shared" si="13"/>
        <v>6</v>
      </c>
      <c r="AG33" s="29">
        <f t="shared" si="14"/>
        <v>8</v>
      </c>
      <c r="AH33" s="29">
        <f t="shared" si="15"/>
        <v>8</v>
      </c>
      <c r="AI33" s="5" t="str">
        <f t="shared" si="16"/>
        <v>-</v>
      </c>
    </row>
    <row r="34" spans="1:35" ht="10.5" customHeight="1">
      <c r="A34" s="7">
        <v>28</v>
      </c>
      <c r="B34" s="3" t="s">
        <v>441</v>
      </c>
      <c r="C34" s="7">
        <v>88</v>
      </c>
      <c r="D34" s="7" t="s">
        <v>6</v>
      </c>
      <c r="E34" s="3" t="s">
        <v>8</v>
      </c>
      <c r="F34" s="4" t="s">
        <v>9</v>
      </c>
      <c r="G34" s="8">
        <v>5.1</v>
      </c>
      <c r="H34" s="8">
        <v>29</v>
      </c>
      <c r="I34" s="8">
        <v>4.75</v>
      </c>
      <c r="J34" s="8">
        <v>28</v>
      </c>
      <c r="K34" s="8">
        <f t="shared" si="0"/>
        <v>28.495613697550013</v>
      </c>
      <c r="N34" s="35">
        <f t="shared" si="1"/>
        <v>1</v>
      </c>
      <c r="O34" s="36">
        <f t="shared" si="2"/>
        <v>28</v>
      </c>
      <c r="Q34" s="29" t="str">
        <f t="shared" si="3"/>
        <v>2ю</v>
      </c>
      <c r="T34" s="29" t="str">
        <f t="shared" si="4"/>
        <v>-</v>
      </c>
      <c r="U34" s="29">
        <f t="shared" si="5"/>
        <v>6</v>
      </c>
      <c r="V34" s="29">
        <f t="shared" si="6"/>
        <v>8</v>
      </c>
      <c r="W34" s="29">
        <f t="shared" si="7"/>
        <v>8</v>
      </c>
      <c r="X34" s="5" t="str">
        <f t="shared" si="8"/>
        <v>-</v>
      </c>
      <c r="Y34" s="35">
        <f t="shared" si="9"/>
        <v>1</v>
      </c>
      <c r="Z34" s="36">
        <f t="shared" si="10"/>
        <v>28</v>
      </c>
      <c r="AA34" s="29"/>
      <c r="AB34" s="29" t="str">
        <f t="shared" si="11"/>
        <v>2ю</v>
      </c>
      <c r="AC34" s="29"/>
      <c r="AD34" s="29"/>
      <c r="AE34" s="29" t="str">
        <f t="shared" si="12"/>
        <v>-</v>
      </c>
      <c r="AF34" s="29">
        <f t="shared" si="13"/>
        <v>6</v>
      </c>
      <c r="AG34" s="29">
        <f t="shared" si="14"/>
        <v>8</v>
      </c>
      <c r="AH34" s="29">
        <f t="shared" si="15"/>
        <v>8</v>
      </c>
      <c r="AI34" s="5" t="str">
        <f t="shared" si="16"/>
        <v>-</v>
      </c>
    </row>
    <row r="35" spans="1:35" ht="10.5" customHeight="1">
      <c r="A35" s="7">
        <v>29</v>
      </c>
      <c r="B35" s="3" t="s">
        <v>442</v>
      </c>
      <c r="C35" s="7">
        <v>87</v>
      </c>
      <c r="D35" s="7">
        <v>2</v>
      </c>
      <c r="E35" s="3" t="s">
        <v>157</v>
      </c>
      <c r="F35" s="4" t="s">
        <v>270</v>
      </c>
      <c r="G35" s="8" t="s">
        <v>281</v>
      </c>
      <c r="H35" s="8">
        <v>31</v>
      </c>
      <c r="I35" s="8">
        <v>5.6</v>
      </c>
      <c r="J35" s="8">
        <v>26.5</v>
      </c>
      <c r="K35" s="8">
        <f t="shared" si="0"/>
        <v>28.661821295933027</v>
      </c>
      <c r="N35" s="35">
        <f t="shared" si="1"/>
        <v>1</v>
      </c>
      <c r="O35" s="36">
        <f t="shared" si="2"/>
        <v>29</v>
      </c>
      <c r="Q35" s="29">
        <f t="shared" si="3"/>
        <v>2</v>
      </c>
      <c r="T35" s="29" t="str">
        <f t="shared" si="4"/>
        <v>-</v>
      </c>
      <c r="U35" s="29">
        <f t="shared" si="5"/>
        <v>3</v>
      </c>
      <c r="V35" s="29">
        <f t="shared" si="6"/>
        <v>8</v>
      </c>
      <c r="W35" s="29">
        <f t="shared" si="7"/>
        <v>8</v>
      </c>
      <c r="X35" s="5" t="str">
        <f t="shared" si="8"/>
        <v>-</v>
      </c>
      <c r="Y35" s="35">
        <f t="shared" si="9"/>
        <v>1</v>
      </c>
      <c r="Z35" s="36">
        <f t="shared" si="10"/>
        <v>29</v>
      </c>
      <c r="AA35" s="29"/>
      <c r="AB35" s="29">
        <f t="shared" si="11"/>
        <v>2</v>
      </c>
      <c r="AC35" s="29"/>
      <c r="AD35" s="29"/>
      <c r="AE35" s="29" t="str">
        <f t="shared" si="12"/>
        <v>-</v>
      </c>
      <c r="AF35" s="29">
        <f t="shared" si="13"/>
        <v>3</v>
      </c>
      <c r="AG35" s="29">
        <f t="shared" si="14"/>
        <v>8</v>
      </c>
      <c r="AH35" s="29">
        <f t="shared" si="15"/>
        <v>8</v>
      </c>
      <c r="AI35" s="5" t="str">
        <f t="shared" si="16"/>
        <v>-</v>
      </c>
    </row>
    <row r="36" spans="1:35" ht="10.5" customHeight="1">
      <c r="A36" s="7">
        <v>30</v>
      </c>
      <c r="B36" s="3" t="s">
        <v>443</v>
      </c>
      <c r="C36" s="7">
        <v>87</v>
      </c>
      <c r="D36" s="7" t="s">
        <v>2</v>
      </c>
      <c r="E36" s="3" t="s">
        <v>113</v>
      </c>
      <c r="F36" s="4"/>
      <c r="G36" s="8">
        <v>5.5</v>
      </c>
      <c r="H36" s="8">
        <v>27.5</v>
      </c>
      <c r="I36" s="8">
        <v>3.1</v>
      </c>
      <c r="J36" s="8">
        <v>30.5</v>
      </c>
      <c r="K36" s="8">
        <f t="shared" si="0"/>
        <v>28.96118091514916</v>
      </c>
      <c r="N36" s="35">
        <f t="shared" si="1"/>
        <v>1</v>
      </c>
      <c r="O36" s="36">
        <f t="shared" si="2"/>
        <v>30</v>
      </c>
      <c r="Q36" s="29" t="str">
        <f t="shared" si="3"/>
        <v>б/р</v>
      </c>
      <c r="T36" s="29" t="str">
        <f t="shared" si="4"/>
        <v>-</v>
      </c>
      <c r="U36" s="29">
        <f t="shared" si="5"/>
        <v>8</v>
      </c>
      <c r="V36" s="29">
        <f t="shared" si="6"/>
        <v>8</v>
      </c>
      <c r="W36" s="29">
        <f t="shared" si="7"/>
        <v>8</v>
      </c>
      <c r="X36" s="5" t="str">
        <f t="shared" si="8"/>
        <v>-</v>
      </c>
      <c r="Y36" s="35">
        <f t="shared" si="9"/>
        <v>1</v>
      </c>
      <c r="Z36" s="36">
        <f t="shared" si="10"/>
        <v>30</v>
      </c>
      <c r="AA36" s="29"/>
      <c r="AB36" s="29" t="str">
        <f t="shared" si="11"/>
        <v>б/р</v>
      </c>
      <c r="AC36" s="29"/>
      <c r="AD36" s="29"/>
      <c r="AE36" s="29" t="str">
        <f t="shared" si="12"/>
        <v>-</v>
      </c>
      <c r="AF36" s="29">
        <f t="shared" si="13"/>
        <v>8</v>
      </c>
      <c r="AG36" s="29">
        <f t="shared" si="14"/>
        <v>8</v>
      </c>
      <c r="AH36" s="29">
        <f t="shared" si="15"/>
        <v>8</v>
      </c>
      <c r="AI36" s="5" t="str">
        <f t="shared" si="16"/>
        <v>-</v>
      </c>
    </row>
    <row r="37" spans="1:35" ht="10.5" customHeight="1">
      <c r="A37" s="7">
        <v>31</v>
      </c>
      <c r="B37" s="3" t="s">
        <v>444</v>
      </c>
      <c r="C37" s="7">
        <v>88</v>
      </c>
      <c r="D37" s="7">
        <v>2</v>
      </c>
      <c r="E37" s="3" t="s">
        <v>117</v>
      </c>
      <c r="F37" s="4"/>
      <c r="G37" s="8">
        <v>4.7</v>
      </c>
      <c r="H37" s="8">
        <v>30</v>
      </c>
      <c r="I37" s="8">
        <v>3.1</v>
      </c>
      <c r="J37" s="8">
        <v>30.5</v>
      </c>
      <c r="K37" s="8">
        <f t="shared" si="0"/>
        <v>30.24896692450835</v>
      </c>
      <c r="N37" s="35">
        <f t="shared" si="1"/>
        <v>1</v>
      </c>
      <c r="O37" s="36">
        <f t="shared" si="2"/>
        <v>31</v>
      </c>
      <c r="Q37" s="29">
        <f t="shared" si="3"/>
        <v>2</v>
      </c>
      <c r="T37" s="29" t="str">
        <f t="shared" si="4"/>
        <v>-</v>
      </c>
      <c r="U37" s="29">
        <f t="shared" si="5"/>
        <v>3</v>
      </c>
      <c r="V37" s="29">
        <f t="shared" si="6"/>
        <v>8</v>
      </c>
      <c r="W37" s="29">
        <f t="shared" si="7"/>
        <v>8</v>
      </c>
      <c r="X37" s="5" t="str">
        <f t="shared" si="8"/>
        <v>-</v>
      </c>
      <c r="Y37" s="35">
        <f t="shared" si="9"/>
        <v>1</v>
      </c>
      <c r="Z37" s="36">
        <f t="shared" si="10"/>
        <v>31</v>
      </c>
      <c r="AA37" s="29"/>
      <c r="AB37" s="29">
        <f t="shared" si="11"/>
        <v>2</v>
      </c>
      <c r="AC37" s="29"/>
      <c r="AD37" s="29"/>
      <c r="AE37" s="29" t="str">
        <f t="shared" si="12"/>
        <v>-</v>
      </c>
      <c r="AF37" s="29">
        <f t="shared" si="13"/>
        <v>3</v>
      </c>
      <c r="AG37" s="29">
        <f t="shared" si="14"/>
        <v>8</v>
      </c>
      <c r="AH37" s="29">
        <f t="shared" si="15"/>
        <v>8</v>
      </c>
      <c r="AI37" s="5" t="str">
        <f t="shared" si="16"/>
        <v>-</v>
      </c>
    </row>
    <row r="38" spans="1:35" ht="10.5" customHeight="1">
      <c r="A38" s="7">
        <v>32</v>
      </c>
      <c r="B38" s="3" t="s">
        <v>445</v>
      </c>
      <c r="C38" s="7">
        <v>87</v>
      </c>
      <c r="D38" s="7">
        <v>3</v>
      </c>
      <c r="E38" s="3" t="s">
        <v>117</v>
      </c>
      <c r="F38" s="4"/>
      <c r="G38" s="8">
        <v>1.9</v>
      </c>
      <c r="H38" s="8">
        <v>34</v>
      </c>
      <c r="I38" s="8">
        <v>3.1</v>
      </c>
      <c r="J38" s="8">
        <v>30.5</v>
      </c>
      <c r="K38" s="8">
        <f t="shared" si="0"/>
        <v>32.202484376209235</v>
      </c>
      <c r="N38" s="35">
        <f t="shared" si="1"/>
        <v>1</v>
      </c>
      <c r="O38" s="36">
        <f t="shared" si="2"/>
        <v>32</v>
      </c>
      <c r="Q38" s="29">
        <f t="shared" si="3"/>
        <v>3</v>
      </c>
      <c r="T38" s="29" t="str">
        <f t="shared" si="4"/>
        <v>-</v>
      </c>
      <c r="U38" s="29">
        <f t="shared" si="5"/>
        <v>4</v>
      </c>
      <c r="V38" s="29">
        <f t="shared" si="6"/>
        <v>8</v>
      </c>
      <c r="W38" s="29">
        <f t="shared" si="7"/>
        <v>8</v>
      </c>
      <c r="X38" s="5" t="str">
        <f t="shared" si="8"/>
        <v>-</v>
      </c>
      <c r="Y38" s="35">
        <f t="shared" si="9"/>
        <v>1</v>
      </c>
      <c r="Z38" s="36">
        <f t="shared" si="10"/>
        <v>32</v>
      </c>
      <c r="AA38" s="29"/>
      <c r="AB38" s="29">
        <f t="shared" si="11"/>
        <v>3</v>
      </c>
      <c r="AC38" s="29"/>
      <c r="AD38" s="29"/>
      <c r="AE38" s="29" t="str">
        <f t="shared" si="12"/>
        <v>-</v>
      </c>
      <c r="AF38" s="29">
        <f t="shared" si="13"/>
        <v>4</v>
      </c>
      <c r="AG38" s="29">
        <f t="shared" si="14"/>
        <v>8</v>
      </c>
      <c r="AH38" s="29">
        <f t="shared" si="15"/>
        <v>8</v>
      </c>
      <c r="AI38" s="5" t="str">
        <f t="shared" si="16"/>
        <v>-</v>
      </c>
    </row>
    <row r="39" spans="1:35" ht="10.5" customHeight="1">
      <c r="A39" s="7">
        <v>33</v>
      </c>
      <c r="B39" s="3" t="s">
        <v>446</v>
      </c>
      <c r="C39" s="7">
        <v>88</v>
      </c>
      <c r="D39" s="7" t="s">
        <v>2</v>
      </c>
      <c r="E39" s="3" t="s">
        <v>301</v>
      </c>
      <c r="F39" s="4"/>
      <c r="G39" s="8" t="s">
        <v>447</v>
      </c>
      <c r="H39" s="8">
        <v>32</v>
      </c>
      <c r="I39" s="8" t="s">
        <v>358</v>
      </c>
      <c r="J39" s="8">
        <v>33</v>
      </c>
      <c r="K39" s="8">
        <f t="shared" si="0"/>
        <v>32.49615361854384</v>
      </c>
      <c r="N39" s="35">
        <f t="shared" si="1"/>
        <v>1</v>
      </c>
      <c r="O39" s="36">
        <f t="shared" si="2"/>
        <v>33</v>
      </c>
      <c r="Q39" s="29" t="str">
        <f t="shared" si="3"/>
        <v>б/р</v>
      </c>
      <c r="T39" s="29" t="str">
        <f t="shared" si="4"/>
        <v>-</v>
      </c>
      <c r="U39" s="29">
        <f t="shared" si="5"/>
        <v>8</v>
      </c>
      <c r="V39" s="29">
        <f t="shared" si="6"/>
        <v>8</v>
      </c>
      <c r="W39" s="29">
        <f t="shared" si="7"/>
        <v>8</v>
      </c>
      <c r="X39" s="5" t="str">
        <f t="shared" si="8"/>
        <v>-</v>
      </c>
      <c r="Y39" s="35">
        <f t="shared" si="9"/>
        <v>1</v>
      </c>
      <c r="Z39" s="36">
        <f t="shared" si="10"/>
        <v>33</v>
      </c>
      <c r="AA39" s="29"/>
      <c r="AB39" s="29" t="str">
        <f t="shared" si="11"/>
        <v>б/р</v>
      </c>
      <c r="AC39" s="29"/>
      <c r="AD39" s="29"/>
      <c r="AE39" s="29" t="str">
        <f t="shared" si="12"/>
        <v>-</v>
      </c>
      <c r="AF39" s="29">
        <f t="shared" si="13"/>
        <v>8</v>
      </c>
      <c r="AG39" s="29">
        <f t="shared" si="14"/>
        <v>8</v>
      </c>
      <c r="AH39" s="29">
        <f t="shared" si="15"/>
        <v>8</v>
      </c>
      <c r="AI39" s="5" t="str">
        <f t="shared" si="16"/>
        <v>-</v>
      </c>
    </row>
    <row r="40" spans="1:35" ht="10.5" customHeight="1">
      <c r="A40" s="7">
        <v>34</v>
      </c>
      <c r="B40" s="3" t="s">
        <v>448</v>
      </c>
      <c r="C40" s="7">
        <v>88</v>
      </c>
      <c r="D40" s="7" t="s">
        <v>2</v>
      </c>
      <c r="E40" s="3" t="s">
        <v>8</v>
      </c>
      <c r="F40" s="4" t="s">
        <v>143</v>
      </c>
      <c r="G40" s="8" t="s">
        <v>449</v>
      </c>
      <c r="H40" s="8">
        <v>33</v>
      </c>
      <c r="I40" s="8" t="s">
        <v>310</v>
      </c>
      <c r="J40" s="8">
        <v>34</v>
      </c>
      <c r="K40" s="8">
        <f t="shared" si="0"/>
        <v>33.49626844888845</v>
      </c>
      <c r="N40" s="35">
        <f t="shared" si="1"/>
        <v>1</v>
      </c>
      <c r="O40" s="36">
        <f t="shared" si="2"/>
        <v>34</v>
      </c>
      <c r="Q40" s="29" t="str">
        <f t="shared" si="3"/>
        <v>б/р</v>
      </c>
      <c r="T40" s="29" t="str">
        <f t="shared" si="4"/>
        <v>-</v>
      </c>
      <c r="U40" s="29">
        <f t="shared" si="5"/>
        <v>8</v>
      </c>
      <c r="V40" s="29">
        <f t="shared" si="6"/>
        <v>8</v>
      </c>
      <c r="W40" s="29">
        <f t="shared" si="7"/>
        <v>8</v>
      </c>
      <c r="X40" s="5" t="str">
        <f t="shared" si="8"/>
        <v>-</v>
      </c>
      <c r="Y40" s="35">
        <f t="shared" si="9"/>
        <v>1</v>
      </c>
      <c r="Z40" s="36">
        <f t="shared" si="10"/>
        <v>34</v>
      </c>
      <c r="AA40" s="29"/>
      <c r="AB40" s="29" t="str">
        <f t="shared" si="11"/>
        <v>б/р</v>
      </c>
      <c r="AC40" s="29"/>
      <c r="AD40" s="29"/>
      <c r="AE40" s="29" t="str">
        <f t="shared" si="12"/>
        <v>-</v>
      </c>
      <c r="AF40" s="29">
        <f t="shared" si="13"/>
        <v>8</v>
      </c>
      <c r="AG40" s="29">
        <f t="shared" si="14"/>
        <v>8</v>
      </c>
      <c r="AH40" s="29">
        <f t="shared" si="15"/>
        <v>8</v>
      </c>
      <c r="AI40" s="5" t="str">
        <f t="shared" si="16"/>
        <v>-</v>
      </c>
    </row>
    <row r="41" ht="10.5" customHeight="1">
      <c r="AB41" s="29"/>
    </row>
  </sheetData>
  <mergeCells count="13">
    <mergeCell ref="C5:C6"/>
    <mergeCell ref="D5:D6"/>
    <mergeCell ref="AI5:AI6"/>
    <mergeCell ref="A2:AI2"/>
    <mergeCell ref="A3:AI3"/>
    <mergeCell ref="A1:I1"/>
    <mergeCell ref="M5:M6"/>
    <mergeCell ref="G5:K5"/>
    <mergeCell ref="E5:E6"/>
    <mergeCell ref="F5:F6"/>
    <mergeCell ref="L5:L6"/>
    <mergeCell ref="A5:A6"/>
    <mergeCell ref="B5:B6"/>
  </mergeCells>
  <printOptions horizontalCentered="1"/>
  <pageMargins left="0.3937007874015748" right="0.3937007874015748" top="1.72" bottom="0.66" header="0.4330708661417323" footer="0.41"/>
  <pageSetup fitToHeight="1" fitToWidth="1" horizontalDpi="360" verticalDpi="360" orientation="portrait" paperSize="9" scale="93" r:id="rId1"/>
  <headerFooter alignWithMargins="0">
    <oddHeader>&amp;L&amp;8
4-8 января 2004г.&amp;C&amp;8"НЕВСКИЕ ВЕРТИКАЛИ-2004"&amp;R&amp;8
г.Санкт-Петербург</oddHeader>
    <oddFooter>&amp;R&amp;8Страница 7 из 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L20" sqref="L20"/>
    </sheetView>
  </sheetViews>
  <sheetFormatPr defaultColWidth="9.00390625" defaultRowHeight="12.75" customHeight="1"/>
  <cols>
    <col min="1" max="1" width="3.375" style="6" customWidth="1"/>
    <col min="2" max="2" width="20.25390625" style="1" bestFit="1" customWidth="1"/>
    <col min="3" max="3" width="3.625" style="6" bestFit="1" customWidth="1"/>
    <col min="4" max="4" width="4.75390625" style="6" bestFit="1" customWidth="1"/>
    <col min="5" max="5" width="11.625" style="1" bestFit="1" customWidth="1"/>
    <col min="6" max="6" width="18.375" style="2" bestFit="1" customWidth="1"/>
    <col min="7" max="7" width="7.375" style="6" customWidth="1"/>
    <col min="8" max="8" width="5.75390625" style="10" customWidth="1"/>
    <col min="9" max="9" width="7.125" style="1" customWidth="1"/>
    <col min="10" max="10" width="5.75390625" style="1" bestFit="1" customWidth="1"/>
    <col min="11" max="11" width="6.75390625" style="1" customWidth="1"/>
    <col min="12" max="12" width="5.75390625" style="1" customWidth="1"/>
    <col min="13" max="13" width="7.125" style="6" customWidth="1"/>
    <col min="14" max="16384" width="9.125" style="1" customWidth="1"/>
  </cols>
  <sheetData>
    <row r="1" spans="1:13" ht="12.75" customHeight="1">
      <c r="A1" s="43" t="s">
        <v>272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 customHeight="1">
      <c r="A2" s="49" t="s">
        <v>450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2" ht="12.75" customHeight="1">
      <c r="A3" s="38" t="s">
        <v>393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12.75" customHeight="1">
      <c r="A4" s="40" t="s">
        <v>383</v>
      </c>
      <c r="B4" s="40" t="s">
        <v>395</v>
      </c>
      <c r="C4" s="40" t="s">
        <v>243</v>
      </c>
      <c r="D4" s="40" t="s">
        <v>244</v>
      </c>
      <c r="E4" s="40" t="s">
        <v>241</v>
      </c>
      <c r="F4" s="40" t="s">
        <v>242</v>
      </c>
      <c r="G4" s="52" t="s">
        <v>391</v>
      </c>
      <c r="H4" s="53"/>
      <c r="I4" s="53"/>
      <c r="J4" s="53"/>
      <c r="K4" s="54"/>
      <c r="L4" s="41" t="s">
        <v>333</v>
      </c>
      <c r="M4" s="47" t="s">
        <v>385</v>
      </c>
    </row>
    <row r="5" spans="1:13" ht="12.75" customHeight="1">
      <c r="A5" s="40"/>
      <c r="B5" s="40"/>
      <c r="C5" s="40"/>
      <c r="D5" s="40"/>
      <c r="E5" s="40"/>
      <c r="F5" s="40"/>
      <c r="G5" s="5" t="s">
        <v>268</v>
      </c>
      <c r="H5" s="30" t="s">
        <v>299</v>
      </c>
      <c r="I5" s="5" t="s">
        <v>300</v>
      </c>
      <c r="J5" s="5" t="s">
        <v>299</v>
      </c>
      <c r="K5" s="11" t="s">
        <v>392</v>
      </c>
      <c r="L5" s="41"/>
      <c r="M5" s="48"/>
    </row>
    <row r="6" spans="1:13" ht="12.75" customHeight="1">
      <c r="A6" s="7">
        <v>1</v>
      </c>
      <c r="B6" s="3" t="s">
        <v>451</v>
      </c>
      <c r="C6" s="7">
        <v>90</v>
      </c>
      <c r="D6" s="7" t="s">
        <v>3</v>
      </c>
      <c r="E6" s="3" t="s">
        <v>51</v>
      </c>
      <c r="F6" s="4" t="s">
        <v>52</v>
      </c>
      <c r="G6" s="8" t="s">
        <v>269</v>
      </c>
      <c r="H6" s="8">
        <v>1</v>
      </c>
      <c r="I6" s="8" t="s">
        <v>269</v>
      </c>
      <c r="J6" s="8">
        <v>1</v>
      </c>
      <c r="K6" s="8">
        <f aca="true" t="shared" si="0" ref="K6:K45">SQRT(H6*J6)</f>
        <v>1</v>
      </c>
      <c r="L6" s="8" t="s">
        <v>269</v>
      </c>
      <c r="M6" s="5" t="s">
        <v>3</v>
      </c>
    </row>
    <row r="7" spans="1:13" ht="12.75" customHeight="1">
      <c r="A7" s="7">
        <v>2</v>
      </c>
      <c r="B7" s="3" t="s">
        <v>452</v>
      </c>
      <c r="C7" s="7">
        <v>89</v>
      </c>
      <c r="D7" s="7" t="s">
        <v>3</v>
      </c>
      <c r="E7" s="3" t="s">
        <v>172</v>
      </c>
      <c r="F7" s="4" t="s">
        <v>173</v>
      </c>
      <c r="G7" s="8">
        <v>11</v>
      </c>
      <c r="H7" s="8">
        <v>2.5</v>
      </c>
      <c r="I7" s="8">
        <v>14.5</v>
      </c>
      <c r="J7" s="8">
        <v>2</v>
      </c>
      <c r="K7" s="8">
        <f t="shared" si="0"/>
        <v>2.23606797749979</v>
      </c>
      <c r="L7" s="8" t="s">
        <v>380</v>
      </c>
      <c r="M7" s="5" t="s">
        <v>3</v>
      </c>
    </row>
    <row r="8" spans="1:13" ht="12.75" customHeight="1">
      <c r="A8" s="7">
        <v>3</v>
      </c>
      <c r="B8" s="3" t="s">
        <v>453</v>
      </c>
      <c r="C8" s="7">
        <v>90</v>
      </c>
      <c r="D8" s="7" t="s">
        <v>3</v>
      </c>
      <c r="E8" s="3" t="s">
        <v>172</v>
      </c>
      <c r="F8" s="4" t="s">
        <v>173</v>
      </c>
      <c r="G8" s="8" t="s">
        <v>277</v>
      </c>
      <c r="H8" s="8">
        <v>7.5</v>
      </c>
      <c r="I8" s="8" t="s">
        <v>337</v>
      </c>
      <c r="J8" s="8">
        <v>13.5</v>
      </c>
      <c r="K8" s="8">
        <f t="shared" si="0"/>
        <v>10.062305898749054</v>
      </c>
      <c r="L8" s="7" t="s">
        <v>454</v>
      </c>
      <c r="M8" s="5" t="s">
        <v>3</v>
      </c>
    </row>
    <row r="9" spans="1:13" ht="12.75" customHeight="1">
      <c r="A9" s="7">
        <v>4</v>
      </c>
      <c r="B9" s="3" t="s">
        <v>455</v>
      </c>
      <c r="C9" s="7">
        <v>89</v>
      </c>
      <c r="D9" s="7" t="s">
        <v>3</v>
      </c>
      <c r="E9" s="3" t="s">
        <v>105</v>
      </c>
      <c r="F9" s="4" t="s">
        <v>302</v>
      </c>
      <c r="G9" s="8" t="s">
        <v>282</v>
      </c>
      <c r="H9" s="8">
        <v>4.5</v>
      </c>
      <c r="I9" s="8" t="s">
        <v>456</v>
      </c>
      <c r="J9" s="8">
        <v>4</v>
      </c>
      <c r="K9" s="8">
        <f t="shared" si="0"/>
        <v>4.242640687119285</v>
      </c>
      <c r="L9" s="8" t="s">
        <v>457</v>
      </c>
      <c r="M9" s="5" t="s">
        <v>3</v>
      </c>
    </row>
    <row r="10" spans="1:13" ht="12.75" customHeight="1">
      <c r="A10" s="7">
        <v>5</v>
      </c>
      <c r="B10" s="3" t="s">
        <v>458</v>
      </c>
      <c r="C10" s="7">
        <v>89</v>
      </c>
      <c r="D10" s="7">
        <v>1</v>
      </c>
      <c r="E10" s="3" t="s">
        <v>222</v>
      </c>
      <c r="F10" s="4" t="s">
        <v>223</v>
      </c>
      <c r="G10" s="8" t="s">
        <v>282</v>
      </c>
      <c r="H10" s="8">
        <v>4.5</v>
      </c>
      <c r="I10" s="8" t="s">
        <v>459</v>
      </c>
      <c r="J10" s="8">
        <v>5</v>
      </c>
      <c r="K10" s="8">
        <f t="shared" si="0"/>
        <v>4.743416490252569</v>
      </c>
      <c r="L10" s="8">
        <v>17</v>
      </c>
      <c r="M10" s="5" t="s">
        <v>3</v>
      </c>
    </row>
    <row r="11" spans="1:13" ht="12.75" customHeight="1">
      <c r="A11" s="7">
        <v>6</v>
      </c>
      <c r="B11" s="3" t="s">
        <v>460</v>
      </c>
      <c r="C11" s="7">
        <v>89</v>
      </c>
      <c r="D11" s="7" t="s">
        <v>3</v>
      </c>
      <c r="E11" s="3" t="s">
        <v>207</v>
      </c>
      <c r="F11" s="4" t="s">
        <v>208</v>
      </c>
      <c r="G11" s="8">
        <v>8.7</v>
      </c>
      <c r="H11" s="8">
        <v>11</v>
      </c>
      <c r="I11" s="8" t="s">
        <v>348</v>
      </c>
      <c r="J11" s="8">
        <v>8</v>
      </c>
      <c r="K11" s="8">
        <f t="shared" si="0"/>
        <v>9.38083151964686</v>
      </c>
      <c r="L11" s="8">
        <v>17</v>
      </c>
      <c r="M11" s="5" t="s">
        <v>3</v>
      </c>
    </row>
    <row r="12" spans="1:13" ht="12.75" customHeight="1">
      <c r="A12" s="7">
        <v>7</v>
      </c>
      <c r="B12" s="3" t="s">
        <v>461</v>
      </c>
      <c r="C12" s="7">
        <v>89</v>
      </c>
      <c r="D12" s="7" t="s">
        <v>3</v>
      </c>
      <c r="E12" s="3" t="s">
        <v>51</v>
      </c>
      <c r="F12" s="4" t="s">
        <v>52</v>
      </c>
      <c r="G12" s="8">
        <v>11</v>
      </c>
      <c r="H12" s="8">
        <v>2.5</v>
      </c>
      <c r="I12" s="8" t="s">
        <v>462</v>
      </c>
      <c r="J12" s="8">
        <v>3</v>
      </c>
      <c r="K12" s="8">
        <f t="shared" si="0"/>
        <v>2.7386127875258306</v>
      </c>
      <c r="L12" s="8" t="s">
        <v>463</v>
      </c>
      <c r="M12" s="5" t="s">
        <v>3</v>
      </c>
    </row>
    <row r="13" spans="1:13" ht="12.75" customHeight="1">
      <c r="A13" s="7">
        <v>8</v>
      </c>
      <c r="B13" s="3" t="s">
        <v>464</v>
      </c>
      <c r="C13" s="7">
        <v>90</v>
      </c>
      <c r="D13" s="7" t="s">
        <v>3</v>
      </c>
      <c r="E13" s="3" t="s">
        <v>222</v>
      </c>
      <c r="F13" s="4" t="s">
        <v>223</v>
      </c>
      <c r="G13" s="8" t="s">
        <v>283</v>
      </c>
      <c r="H13" s="8">
        <v>10</v>
      </c>
      <c r="I13" s="8">
        <v>9.1</v>
      </c>
      <c r="J13" s="8">
        <v>6.5</v>
      </c>
      <c r="K13" s="8">
        <f t="shared" si="0"/>
        <v>8.06225774829855</v>
      </c>
      <c r="L13" s="8">
        <v>16.4</v>
      </c>
      <c r="M13" s="5">
        <v>1</v>
      </c>
    </row>
    <row r="14" spans="1:13" ht="12.75" customHeight="1">
      <c r="A14" s="7">
        <v>9</v>
      </c>
      <c r="B14" s="3" t="s">
        <v>465</v>
      </c>
      <c r="C14" s="7">
        <v>89</v>
      </c>
      <c r="D14" s="7" t="s">
        <v>3</v>
      </c>
      <c r="E14" s="3" t="s">
        <v>157</v>
      </c>
      <c r="F14" s="4" t="s">
        <v>270</v>
      </c>
      <c r="G14" s="8" t="s">
        <v>277</v>
      </c>
      <c r="H14" s="8">
        <v>7.5</v>
      </c>
      <c r="I14" s="8">
        <v>7.9</v>
      </c>
      <c r="J14" s="8">
        <v>11.5</v>
      </c>
      <c r="K14" s="8">
        <f t="shared" si="0"/>
        <v>9.287087810503355</v>
      </c>
      <c r="L14" s="8" t="s">
        <v>466</v>
      </c>
      <c r="M14" s="5">
        <v>1</v>
      </c>
    </row>
    <row r="15" spans="1:13" ht="12.75" customHeight="1" thickBot="1">
      <c r="A15" s="16">
        <v>10</v>
      </c>
      <c r="B15" s="15" t="s">
        <v>467</v>
      </c>
      <c r="C15" s="16">
        <v>90</v>
      </c>
      <c r="D15" s="16">
        <v>1</v>
      </c>
      <c r="E15" s="15" t="s">
        <v>161</v>
      </c>
      <c r="F15" s="17" t="s">
        <v>162</v>
      </c>
      <c r="G15" s="18" t="s">
        <v>468</v>
      </c>
      <c r="H15" s="18">
        <v>17.5</v>
      </c>
      <c r="I15" s="18">
        <v>9.1</v>
      </c>
      <c r="J15" s="18">
        <v>6.5</v>
      </c>
      <c r="K15" s="18">
        <f t="shared" si="0"/>
        <v>10.665364503850771</v>
      </c>
      <c r="L15" s="16" t="s">
        <v>469</v>
      </c>
      <c r="M15" s="5">
        <v>1</v>
      </c>
    </row>
    <row r="16" spans="1:13" ht="12.75" customHeight="1">
      <c r="A16" s="19">
        <v>11</v>
      </c>
      <c r="B16" s="20" t="s">
        <v>470</v>
      </c>
      <c r="C16" s="19">
        <v>89</v>
      </c>
      <c r="D16" s="19" t="s">
        <v>3</v>
      </c>
      <c r="E16" s="20" t="s">
        <v>26</v>
      </c>
      <c r="F16" s="21" t="s">
        <v>27</v>
      </c>
      <c r="G16" s="22" t="s">
        <v>471</v>
      </c>
      <c r="H16" s="22">
        <v>12</v>
      </c>
      <c r="I16" s="22" t="s">
        <v>298</v>
      </c>
      <c r="J16" s="22">
        <v>9.5</v>
      </c>
      <c r="K16" s="22">
        <f t="shared" si="0"/>
        <v>10.677078252031311</v>
      </c>
      <c r="M16" s="5">
        <v>1</v>
      </c>
    </row>
    <row r="17" spans="1:13" ht="12.75" customHeight="1">
      <c r="A17" s="7">
        <v>12</v>
      </c>
      <c r="B17" s="3" t="s">
        <v>472</v>
      </c>
      <c r="C17" s="7">
        <v>90</v>
      </c>
      <c r="D17" s="7">
        <v>1</v>
      </c>
      <c r="E17" s="3" t="s">
        <v>222</v>
      </c>
      <c r="F17" s="4" t="s">
        <v>223</v>
      </c>
      <c r="G17" s="8" t="s">
        <v>277</v>
      </c>
      <c r="H17" s="8">
        <v>7.5</v>
      </c>
      <c r="I17" s="8">
        <v>7.5</v>
      </c>
      <c r="J17" s="8">
        <v>15.5</v>
      </c>
      <c r="K17" s="8">
        <f t="shared" si="0"/>
        <v>10.781929326423912</v>
      </c>
      <c r="M17" s="5">
        <v>1</v>
      </c>
    </row>
    <row r="18" spans="1:13" ht="12.75" customHeight="1">
      <c r="A18" s="7">
        <v>13</v>
      </c>
      <c r="B18" s="3" t="s">
        <v>473</v>
      </c>
      <c r="C18" s="7">
        <v>90</v>
      </c>
      <c r="D18" s="7">
        <v>2</v>
      </c>
      <c r="E18" s="3" t="s">
        <v>207</v>
      </c>
      <c r="F18" s="4" t="s">
        <v>208</v>
      </c>
      <c r="G18" s="8" t="s">
        <v>474</v>
      </c>
      <c r="H18" s="8">
        <v>14</v>
      </c>
      <c r="I18" s="8">
        <v>7.9</v>
      </c>
      <c r="J18" s="8">
        <v>11.5</v>
      </c>
      <c r="K18" s="8">
        <f t="shared" si="0"/>
        <v>12.68857754044952</v>
      </c>
      <c r="M18" s="5">
        <v>1</v>
      </c>
    </row>
    <row r="19" spans="1:13" ht="12.75" customHeight="1">
      <c r="A19" s="7">
        <v>14</v>
      </c>
      <c r="B19" s="3" t="s">
        <v>475</v>
      </c>
      <c r="C19" s="7">
        <v>90</v>
      </c>
      <c r="D19" s="7">
        <v>1</v>
      </c>
      <c r="E19" s="3" t="s">
        <v>172</v>
      </c>
      <c r="F19" s="4" t="s">
        <v>173</v>
      </c>
      <c r="G19" s="8" t="s">
        <v>277</v>
      </c>
      <c r="H19" s="8">
        <v>7.5</v>
      </c>
      <c r="I19" s="8">
        <v>6</v>
      </c>
      <c r="J19" s="8">
        <v>22.5</v>
      </c>
      <c r="K19" s="8">
        <f t="shared" si="0"/>
        <v>12.99038105676658</v>
      </c>
      <c r="M19" s="5">
        <v>1</v>
      </c>
    </row>
    <row r="20" spans="1:13" ht="12.75" customHeight="1">
      <c r="A20" s="7">
        <v>15</v>
      </c>
      <c r="B20" s="3" t="s">
        <v>476</v>
      </c>
      <c r="C20" s="7">
        <v>89</v>
      </c>
      <c r="D20" s="7" t="s">
        <v>3</v>
      </c>
      <c r="E20" s="3" t="s">
        <v>51</v>
      </c>
      <c r="F20" s="4" t="s">
        <v>126</v>
      </c>
      <c r="G20" s="8">
        <v>7.3</v>
      </c>
      <c r="H20" s="8">
        <v>19.5</v>
      </c>
      <c r="I20" s="8" t="s">
        <v>298</v>
      </c>
      <c r="J20" s="8">
        <v>9.5</v>
      </c>
      <c r="K20" s="8">
        <f t="shared" si="0"/>
        <v>13.6106575888162</v>
      </c>
      <c r="M20" s="5">
        <v>1</v>
      </c>
    </row>
    <row r="21" spans="1:13" ht="12.75" customHeight="1">
      <c r="A21" s="7">
        <v>16</v>
      </c>
      <c r="B21" s="3" t="s">
        <v>477</v>
      </c>
      <c r="C21" s="7">
        <v>90</v>
      </c>
      <c r="D21" s="7">
        <v>1</v>
      </c>
      <c r="E21" s="3" t="s">
        <v>172</v>
      </c>
      <c r="F21" s="4" t="s">
        <v>173</v>
      </c>
      <c r="G21" s="8" t="s">
        <v>478</v>
      </c>
      <c r="H21" s="8">
        <v>13</v>
      </c>
      <c r="I21" s="8" t="s">
        <v>479</v>
      </c>
      <c r="J21" s="8">
        <v>18</v>
      </c>
      <c r="K21" s="8">
        <f t="shared" si="0"/>
        <v>15.297058540778355</v>
      </c>
      <c r="M21" s="5">
        <v>1</v>
      </c>
    </row>
    <row r="22" spans="1:13" ht="12.75" customHeight="1">
      <c r="A22" s="7">
        <v>17</v>
      </c>
      <c r="B22" s="3" t="s">
        <v>480</v>
      </c>
      <c r="C22" s="7">
        <v>89</v>
      </c>
      <c r="D22" s="7">
        <v>1</v>
      </c>
      <c r="E22" s="3" t="s">
        <v>8</v>
      </c>
      <c r="F22" s="4" t="s">
        <v>143</v>
      </c>
      <c r="G22" s="8">
        <v>7.9</v>
      </c>
      <c r="H22" s="8">
        <v>16</v>
      </c>
      <c r="I22" s="8" t="s">
        <v>426</v>
      </c>
      <c r="J22" s="8">
        <v>17</v>
      </c>
      <c r="K22" s="8">
        <f t="shared" si="0"/>
        <v>16.492422502470642</v>
      </c>
      <c r="M22" s="5">
        <v>1</v>
      </c>
    </row>
    <row r="23" spans="1:13" ht="12.75" customHeight="1">
      <c r="A23" s="7">
        <v>18</v>
      </c>
      <c r="B23" s="3" t="s">
        <v>481</v>
      </c>
      <c r="C23" s="7">
        <v>90</v>
      </c>
      <c r="D23" s="7" t="s">
        <v>3</v>
      </c>
      <c r="E23" s="3" t="s">
        <v>202</v>
      </c>
      <c r="F23" s="4" t="s">
        <v>203</v>
      </c>
      <c r="G23" s="8" t="s">
        <v>285</v>
      </c>
      <c r="H23" s="8">
        <v>24</v>
      </c>
      <c r="I23" s="8" t="s">
        <v>337</v>
      </c>
      <c r="J23" s="8">
        <v>13.5</v>
      </c>
      <c r="K23" s="8">
        <f t="shared" si="0"/>
        <v>18</v>
      </c>
      <c r="M23" s="5">
        <v>1</v>
      </c>
    </row>
    <row r="24" spans="1:13" ht="12.75" customHeight="1">
      <c r="A24" s="7">
        <v>19</v>
      </c>
      <c r="B24" s="3" t="s">
        <v>482</v>
      </c>
      <c r="C24" s="7">
        <v>89</v>
      </c>
      <c r="D24" s="7">
        <v>1</v>
      </c>
      <c r="E24" s="3" t="s">
        <v>51</v>
      </c>
      <c r="F24" s="4" t="s">
        <v>52</v>
      </c>
      <c r="G24" s="8" t="s">
        <v>468</v>
      </c>
      <c r="H24" s="8">
        <v>17.5</v>
      </c>
      <c r="I24" s="8">
        <v>6</v>
      </c>
      <c r="J24" s="8">
        <v>22.5</v>
      </c>
      <c r="K24" s="8">
        <f t="shared" si="0"/>
        <v>19.84313483298443</v>
      </c>
      <c r="M24" s="5">
        <v>2</v>
      </c>
    </row>
    <row r="25" spans="1:13" ht="12.75" customHeight="1">
      <c r="A25" s="7">
        <v>20</v>
      </c>
      <c r="B25" s="3" t="s">
        <v>483</v>
      </c>
      <c r="C25" s="7">
        <v>90</v>
      </c>
      <c r="D25" s="7" t="s">
        <v>11</v>
      </c>
      <c r="E25" s="3" t="s">
        <v>8</v>
      </c>
      <c r="F25" s="4" t="s">
        <v>271</v>
      </c>
      <c r="G25" s="8">
        <v>5.4</v>
      </c>
      <c r="H25" s="8">
        <v>26</v>
      </c>
      <c r="I25" s="8">
        <v>7.5</v>
      </c>
      <c r="J25" s="8">
        <v>15.5</v>
      </c>
      <c r="K25" s="8">
        <f t="shared" si="0"/>
        <v>20.074859899884732</v>
      </c>
      <c r="M25" s="5">
        <v>3</v>
      </c>
    </row>
    <row r="26" spans="1:13" ht="12.75" customHeight="1">
      <c r="A26" s="7">
        <v>21</v>
      </c>
      <c r="B26" s="3" t="s">
        <v>484</v>
      </c>
      <c r="C26" s="7">
        <v>89</v>
      </c>
      <c r="D26" s="7">
        <v>1</v>
      </c>
      <c r="E26" s="3" t="s">
        <v>92</v>
      </c>
      <c r="F26" s="4"/>
      <c r="G26" s="8">
        <v>5.9</v>
      </c>
      <c r="H26" s="8">
        <v>22</v>
      </c>
      <c r="I26" s="8" t="s">
        <v>294</v>
      </c>
      <c r="J26" s="8">
        <v>19.5</v>
      </c>
      <c r="K26" s="8">
        <f t="shared" si="0"/>
        <v>20.71231517720798</v>
      </c>
      <c r="M26" s="5">
        <v>2</v>
      </c>
    </row>
    <row r="27" spans="1:13" ht="12.75" customHeight="1">
      <c r="A27" s="7">
        <v>22</v>
      </c>
      <c r="B27" s="3" t="s">
        <v>485</v>
      </c>
      <c r="C27" s="7">
        <v>90</v>
      </c>
      <c r="D27" s="7">
        <v>2</v>
      </c>
      <c r="E27" s="3" t="s">
        <v>105</v>
      </c>
      <c r="F27" s="4" t="s">
        <v>302</v>
      </c>
      <c r="G27" s="8">
        <v>7.3</v>
      </c>
      <c r="H27" s="8">
        <v>19.5</v>
      </c>
      <c r="I27" s="8">
        <v>6</v>
      </c>
      <c r="J27" s="8">
        <v>22.5</v>
      </c>
      <c r="K27" s="8">
        <f t="shared" si="0"/>
        <v>20.946360065653412</v>
      </c>
      <c r="M27" s="5">
        <v>2</v>
      </c>
    </row>
    <row r="28" spans="1:13" ht="12.75" customHeight="1">
      <c r="A28" s="7">
        <v>23</v>
      </c>
      <c r="B28" s="3" t="s">
        <v>486</v>
      </c>
      <c r="C28" s="7">
        <v>89</v>
      </c>
      <c r="D28" s="7">
        <v>2</v>
      </c>
      <c r="E28" s="3" t="s">
        <v>222</v>
      </c>
      <c r="F28" s="4" t="s">
        <v>223</v>
      </c>
      <c r="G28" s="8" t="s">
        <v>487</v>
      </c>
      <c r="H28" s="8">
        <v>21</v>
      </c>
      <c r="I28" s="8">
        <v>6</v>
      </c>
      <c r="J28" s="8">
        <v>22.5</v>
      </c>
      <c r="K28" s="8">
        <f t="shared" si="0"/>
        <v>21.737065119284157</v>
      </c>
      <c r="M28" s="5">
        <v>2</v>
      </c>
    </row>
    <row r="29" spans="1:13" ht="12.75" customHeight="1">
      <c r="A29" s="7">
        <v>24</v>
      </c>
      <c r="B29" s="3" t="s">
        <v>488</v>
      </c>
      <c r="C29" s="7">
        <v>90</v>
      </c>
      <c r="D29" s="7">
        <v>1</v>
      </c>
      <c r="E29" s="3" t="s">
        <v>202</v>
      </c>
      <c r="F29" s="4" t="s">
        <v>203</v>
      </c>
      <c r="G29" s="8">
        <v>5.6</v>
      </c>
      <c r="H29" s="8">
        <v>25</v>
      </c>
      <c r="I29" s="8" t="s">
        <v>294</v>
      </c>
      <c r="J29" s="8">
        <v>19.5</v>
      </c>
      <c r="K29" s="8">
        <f t="shared" si="0"/>
        <v>22.079402165819616</v>
      </c>
      <c r="M29" s="5">
        <v>3</v>
      </c>
    </row>
    <row r="30" spans="1:13" ht="12.75" customHeight="1">
      <c r="A30" s="7">
        <v>25</v>
      </c>
      <c r="B30" s="3" t="s">
        <v>489</v>
      </c>
      <c r="C30" s="7">
        <v>89</v>
      </c>
      <c r="D30" s="7">
        <v>1</v>
      </c>
      <c r="E30" s="3" t="s">
        <v>207</v>
      </c>
      <c r="F30" s="4" t="s">
        <v>208</v>
      </c>
      <c r="G30" s="8" t="s">
        <v>298</v>
      </c>
      <c r="H30" s="8">
        <v>15</v>
      </c>
      <c r="I30" s="8">
        <v>3.6</v>
      </c>
      <c r="J30" s="8">
        <v>33</v>
      </c>
      <c r="K30" s="8">
        <f t="shared" si="0"/>
        <v>22.24859546128699</v>
      </c>
      <c r="M30" s="5">
        <v>3</v>
      </c>
    </row>
    <row r="31" spans="1:13" ht="12.75" customHeight="1">
      <c r="A31" s="7">
        <v>26</v>
      </c>
      <c r="B31" s="3" t="s">
        <v>490</v>
      </c>
      <c r="C31" s="7">
        <v>90</v>
      </c>
      <c r="D31" s="7">
        <v>2</v>
      </c>
      <c r="E31" s="3" t="s">
        <v>207</v>
      </c>
      <c r="F31" s="4" t="s">
        <v>208</v>
      </c>
      <c r="G31" s="8" t="s">
        <v>286</v>
      </c>
      <c r="H31" s="8">
        <v>27</v>
      </c>
      <c r="I31" s="8" t="s">
        <v>354</v>
      </c>
      <c r="J31" s="8">
        <v>27.5</v>
      </c>
      <c r="K31" s="8">
        <f t="shared" si="0"/>
        <v>27.248853186877426</v>
      </c>
      <c r="M31" s="5" t="s">
        <v>11</v>
      </c>
    </row>
    <row r="32" spans="1:13" ht="12.75" customHeight="1">
      <c r="A32" s="7">
        <v>27</v>
      </c>
      <c r="B32" s="3" t="s">
        <v>491</v>
      </c>
      <c r="C32" s="7">
        <v>89</v>
      </c>
      <c r="D32" s="7">
        <v>2</v>
      </c>
      <c r="E32" s="3" t="s">
        <v>23</v>
      </c>
      <c r="F32" s="4" t="s">
        <v>267</v>
      </c>
      <c r="G32" s="8" t="s">
        <v>284</v>
      </c>
      <c r="H32" s="8">
        <v>23</v>
      </c>
      <c r="I32" s="8">
        <v>3.6</v>
      </c>
      <c r="J32" s="8">
        <v>33</v>
      </c>
      <c r="K32" s="8">
        <f t="shared" si="0"/>
        <v>27.54995462791182</v>
      </c>
      <c r="M32" s="5" t="s">
        <v>6</v>
      </c>
    </row>
    <row r="33" spans="1:13" ht="12.75" customHeight="1">
      <c r="A33" s="7">
        <v>28</v>
      </c>
      <c r="B33" s="3" t="s">
        <v>492</v>
      </c>
      <c r="C33" s="7">
        <v>89</v>
      </c>
      <c r="D33" s="7" t="s">
        <v>11</v>
      </c>
      <c r="E33" s="3" t="s">
        <v>8</v>
      </c>
      <c r="F33" s="4" t="s">
        <v>146</v>
      </c>
      <c r="G33" s="8" t="s">
        <v>493</v>
      </c>
      <c r="H33" s="8">
        <v>31.5</v>
      </c>
      <c r="I33" s="8" t="s">
        <v>295</v>
      </c>
      <c r="J33" s="8">
        <v>25.5</v>
      </c>
      <c r="K33" s="8">
        <f t="shared" si="0"/>
        <v>28.341665441536776</v>
      </c>
      <c r="M33" s="5" t="s">
        <v>6</v>
      </c>
    </row>
    <row r="34" spans="1:13" ht="12.75" customHeight="1">
      <c r="A34" s="7">
        <v>29</v>
      </c>
      <c r="B34" s="3" t="s">
        <v>494</v>
      </c>
      <c r="C34" s="7">
        <v>89</v>
      </c>
      <c r="D34" s="7">
        <v>1</v>
      </c>
      <c r="E34" s="3" t="s">
        <v>117</v>
      </c>
      <c r="F34" s="4"/>
      <c r="G34" s="8">
        <v>4.5</v>
      </c>
      <c r="H34" s="8">
        <v>28.5</v>
      </c>
      <c r="I34" s="8">
        <v>3.8</v>
      </c>
      <c r="J34" s="8">
        <v>29</v>
      </c>
      <c r="K34" s="8">
        <f t="shared" si="0"/>
        <v>28.7489130229301</v>
      </c>
      <c r="M34" s="5" t="s">
        <v>13</v>
      </c>
    </row>
    <row r="35" spans="1:13" ht="12.75" customHeight="1">
      <c r="A35" s="7">
        <v>30</v>
      </c>
      <c r="B35" s="3" t="s">
        <v>495</v>
      </c>
      <c r="C35" s="7">
        <v>90</v>
      </c>
      <c r="D35" s="7" t="s">
        <v>11</v>
      </c>
      <c r="E35" s="3" t="s">
        <v>51</v>
      </c>
      <c r="F35" s="4" t="s">
        <v>52</v>
      </c>
      <c r="G35" s="8" t="s">
        <v>493</v>
      </c>
      <c r="H35" s="8">
        <v>31.5</v>
      </c>
      <c r="I35" s="8" t="s">
        <v>354</v>
      </c>
      <c r="J35" s="8">
        <v>27.5</v>
      </c>
      <c r="K35" s="8">
        <f t="shared" si="0"/>
        <v>29.432125305522874</v>
      </c>
      <c r="M35" s="5" t="s">
        <v>13</v>
      </c>
    </row>
    <row r="36" spans="1:13" ht="12.75" customHeight="1">
      <c r="A36" s="7">
        <v>31</v>
      </c>
      <c r="B36" s="3" t="s">
        <v>496</v>
      </c>
      <c r="C36" s="7">
        <v>90</v>
      </c>
      <c r="D36" s="7">
        <v>2</v>
      </c>
      <c r="E36" s="3" t="s">
        <v>105</v>
      </c>
      <c r="F36" s="4" t="s">
        <v>302</v>
      </c>
      <c r="G36" s="8">
        <v>3.7</v>
      </c>
      <c r="H36" s="8">
        <v>35</v>
      </c>
      <c r="I36" s="8" t="s">
        <v>295</v>
      </c>
      <c r="J36" s="8">
        <v>25.5</v>
      </c>
      <c r="K36" s="8">
        <f t="shared" si="0"/>
        <v>29.87473849257931</v>
      </c>
      <c r="M36" s="5" t="s">
        <v>372</v>
      </c>
    </row>
    <row r="37" spans="1:13" ht="12.75" customHeight="1">
      <c r="A37" s="7">
        <v>32</v>
      </c>
      <c r="B37" s="3" t="s">
        <v>497</v>
      </c>
      <c r="C37" s="7">
        <v>90</v>
      </c>
      <c r="D37" s="7">
        <v>2</v>
      </c>
      <c r="E37" s="3" t="s">
        <v>157</v>
      </c>
      <c r="F37" s="4" t="s">
        <v>270</v>
      </c>
      <c r="G37" s="9">
        <v>4.5</v>
      </c>
      <c r="H37" s="8">
        <v>28.5</v>
      </c>
      <c r="I37" s="8">
        <v>3.6</v>
      </c>
      <c r="J37" s="8">
        <v>33</v>
      </c>
      <c r="K37" s="8">
        <f t="shared" si="0"/>
        <v>30.667572450391308</v>
      </c>
      <c r="M37" s="5" t="s">
        <v>372</v>
      </c>
    </row>
    <row r="38" spans="1:13" ht="12.75" customHeight="1">
      <c r="A38" s="7">
        <v>33</v>
      </c>
      <c r="B38" s="3" t="s">
        <v>498</v>
      </c>
      <c r="C38" s="7">
        <v>90</v>
      </c>
      <c r="D38" s="7">
        <v>1</v>
      </c>
      <c r="E38" s="3" t="s">
        <v>51</v>
      </c>
      <c r="F38" s="4" t="s">
        <v>52</v>
      </c>
      <c r="G38" s="8" t="s">
        <v>288</v>
      </c>
      <c r="H38" s="8">
        <v>34</v>
      </c>
      <c r="I38" s="8" t="s">
        <v>499</v>
      </c>
      <c r="J38" s="8">
        <v>30</v>
      </c>
      <c r="K38" s="8">
        <f t="shared" si="0"/>
        <v>31.937438845342623</v>
      </c>
      <c r="M38" s="5" t="s">
        <v>372</v>
      </c>
    </row>
    <row r="39" spans="1:13" ht="12.75" customHeight="1">
      <c r="A39" s="7">
        <v>34</v>
      </c>
      <c r="B39" s="3" t="s">
        <v>500</v>
      </c>
      <c r="C39" s="7">
        <v>89</v>
      </c>
      <c r="D39" s="7">
        <v>1</v>
      </c>
      <c r="E39" s="3" t="s">
        <v>8</v>
      </c>
      <c r="F39" s="4" t="s">
        <v>9</v>
      </c>
      <c r="G39" s="8">
        <v>4</v>
      </c>
      <c r="H39" s="8">
        <v>33</v>
      </c>
      <c r="I39" s="8">
        <v>3.6</v>
      </c>
      <c r="J39" s="8">
        <v>33</v>
      </c>
      <c r="K39" s="8">
        <f t="shared" si="0"/>
        <v>33</v>
      </c>
      <c r="M39" s="5" t="s">
        <v>372</v>
      </c>
    </row>
    <row r="40" spans="1:13" ht="12.75" customHeight="1">
      <c r="A40" s="7">
        <v>35</v>
      </c>
      <c r="B40" s="3" t="s">
        <v>501</v>
      </c>
      <c r="C40" s="7">
        <v>90</v>
      </c>
      <c r="D40" s="7" t="s">
        <v>13</v>
      </c>
      <c r="E40" s="3" t="s">
        <v>51</v>
      </c>
      <c r="F40" s="4" t="s">
        <v>52</v>
      </c>
      <c r="G40" s="8" t="s">
        <v>502</v>
      </c>
      <c r="H40" s="8">
        <v>36</v>
      </c>
      <c r="I40" s="8">
        <v>3.6</v>
      </c>
      <c r="J40" s="8">
        <v>33</v>
      </c>
      <c r="K40" s="8">
        <f t="shared" si="0"/>
        <v>34.46737587922817</v>
      </c>
      <c r="M40" s="5" t="s">
        <v>372</v>
      </c>
    </row>
    <row r="41" spans="1:13" ht="12.75" customHeight="1">
      <c r="A41" s="7">
        <v>36</v>
      </c>
      <c r="B41" s="3" t="s">
        <v>503</v>
      </c>
      <c r="C41" s="7">
        <v>89</v>
      </c>
      <c r="D41" s="7" t="s">
        <v>13</v>
      </c>
      <c r="E41" s="3" t="s">
        <v>51</v>
      </c>
      <c r="F41" s="4" t="s">
        <v>52</v>
      </c>
      <c r="G41" s="8" t="s">
        <v>287</v>
      </c>
      <c r="H41" s="8">
        <v>30</v>
      </c>
      <c r="I41" s="25" t="s">
        <v>345</v>
      </c>
      <c r="J41" s="8">
        <v>40</v>
      </c>
      <c r="K41" s="8">
        <f t="shared" si="0"/>
        <v>34.64101615137755</v>
      </c>
      <c r="M41" s="5" t="s">
        <v>372</v>
      </c>
    </row>
    <row r="42" spans="1:13" ht="12.75" customHeight="1">
      <c r="A42" s="7">
        <v>37</v>
      </c>
      <c r="B42" s="3" t="s">
        <v>504</v>
      </c>
      <c r="C42" s="7">
        <v>90</v>
      </c>
      <c r="D42" s="7" t="s">
        <v>13</v>
      </c>
      <c r="E42" s="3" t="s">
        <v>26</v>
      </c>
      <c r="F42" s="4" t="s">
        <v>121</v>
      </c>
      <c r="G42" s="8" t="s">
        <v>289</v>
      </c>
      <c r="H42" s="8">
        <v>37</v>
      </c>
      <c r="I42" s="8">
        <v>2.1</v>
      </c>
      <c r="J42" s="8">
        <v>38</v>
      </c>
      <c r="K42" s="8">
        <f t="shared" si="0"/>
        <v>37.49666651850535</v>
      </c>
      <c r="M42" s="5" t="s">
        <v>372</v>
      </c>
    </row>
    <row r="43" spans="1:13" ht="12.75" customHeight="1">
      <c r="A43" s="7">
        <v>38</v>
      </c>
      <c r="B43" s="3" t="s">
        <v>505</v>
      </c>
      <c r="C43" s="7">
        <v>90</v>
      </c>
      <c r="D43" s="7" t="s">
        <v>13</v>
      </c>
      <c r="E43" s="3" t="s">
        <v>51</v>
      </c>
      <c r="F43" s="4" t="s">
        <v>52</v>
      </c>
      <c r="G43" s="8" t="s">
        <v>506</v>
      </c>
      <c r="H43" s="8">
        <v>39.5</v>
      </c>
      <c r="I43" s="8">
        <v>3.1</v>
      </c>
      <c r="J43" s="8">
        <v>36</v>
      </c>
      <c r="K43" s="8">
        <f t="shared" si="0"/>
        <v>37.70941526992961</v>
      </c>
      <c r="M43" s="5" t="s">
        <v>372</v>
      </c>
    </row>
    <row r="44" spans="1:13" ht="12.75" customHeight="1">
      <c r="A44" s="7">
        <v>39</v>
      </c>
      <c r="B44" s="3" t="s">
        <v>507</v>
      </c>
      <c r="C44" s="7">
        <v>90</v>
      </c>
      <c r="D44" s="7" t="s">
        <v>2</v>
      </c>
      <c r="E44" s="3" t="s">
        <v>86</v>
      </c>
      <c r="F44" s="4" t="s">
        <v>87</v>
      </c>
      <c r="G44" s="8" t="s">
        <v>506</v>
      </c>
      <c r="H44" s="8">
        <v>39.5</v>
      </c>
      <c r="I44" s="8" t="s">
        <v>449</v>
      </c>
      <c r="J44" s="8">
        <v>37</v>
      </c>
      <c r="K44" s="8">
        <f t="shared" si="0"/>
        <v>38.22956970723055</v>
      </c>
      <c r="M44" s="5" t="s">
        <v>372</v>
      </c>
    </row>
    <row r="45" spans="1:13" ht="12.75" customHeight="1">
      <c r="A45" s="7">
        <v>40</v>
      </c>
      <c r="B45" s="3" t="s">
        <v>508</v>
      </c>
      <c r="C45" s="7">
        <v>90</v>
      </c>
      <c r="D45" s="7" t="s">
        <v>6</v>
      </c>
      <c r="E45" s="3" t="s">
        <v>86</v>
      </c>
      <c r="F45" s="4" t="s">
        <v>87</v>
      </c>
      <c r="G45" s="8">
        <v>2.5</v>
      </c>
      <c r="H45" s="8">
        <v>38</v>
      </c>
      <c r="I45" s="8">
        <v>1.3</v>
      </c>
      <c r="J45" s="8">
        <v>39</v>
      </c>
      <c r="K45" s="8">
        <f t="shared" si="0"/>
        <v>38.49675310984031</v>
      </c>
      <c r="M45" s="5" t="s">
        <v>372</v>
      </c>
    </row>
  </sheetData>
  <mergeCells count="11">
    <mergeCell ref="L4:L5"/>
    <mergeCell ref="G4:K4"/>
    <mergeCell ref="A1:M1"/>
    <mergeCell ref="A2:M2"/>
    <mergeCell ref="M4:M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1.38" bottom="0.7086614173228347" header="0.46" footer="0.52"/>
  <pageSetup fitToHeight="1" fitToWidth="1" horizontalDpi="360" verticalDpi="360" orientation="portrait" paperSize="9" scale="89" r:id="rId1"/>
  <headerFooter alignWithMargins="0">
    <oddHeader>&amp;L
&amp;8 4-8 января 2004г.&amp;C&amp;8"НЕВСКИЕ ВЕРТИКАЛИ-2004"&amp;R
&amp;8г.Санкт-Петербург</oddHeader>
    <oddFooter xml:space="preserve">&amp;R&amp;8Страница 6 из 21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2">
      <selection activeCell="N17" sqref="N17"/>
    </sheetView>
  </sheetViews>
  <sheetFormatPr defaultColWidth="9.00390625" defaultRowHeight="12.75"/>
  <cols>
    <col min="1" max="1" width="3.375" style="6" customWidth="1"/>
    <col min="2" max="2" width="19.125" style="1" bestFit="1" customWidth="1"/>
    <col min="3" max="3" width="3.625" style="6" bestFit="1" customWidth="1"/>
    <col min="4" max="4" width="4.75390625" style="6" bestFit="1" customWidth="1"/>
    <col min="5" max="5" width="10.875" style="1" bestFit="1" customWidth="1"/>
    <col min="6" max="6" width="18.375" style="2" bestFit="1" customWidth="1"/>
    <col min="7" max="7" width="7.375" style="6" bestFit="1" customWidth="1"/>
    <col min="8" max="8" width="5.75390625" style="10" bestFit="1" customWidth="1"/>
    <col min="9" max="9" width="7.375" style="1" bestFit="1" customWidth="1"/>
    <col min="10" max="10" width="5.75390625" style="1" bestFit="1" customWidth="1"/>
    <col min="11" max="11" width="8.625" style="1" bestFit="1" customWidth="1"/>
    <col min="12" max="13" width="6.00390625" style="1" customWidth="1"/>
    <col min="14" max="16384" width="9.125" style="1" customWidth="1"/>
  </cols>
  <sheetData>
    <row r="1" spans="1:10" ht="11.25" customHeight="1" hidden="1">
      <c r="A1" s="42" t="s">
        <v>245</v>
      </c>
      <c r="B1" s="42"/>
      <c r="C1" s="42"/>
      <c r="D1" s="42"/>
      <c r="E1" s="42"/>
      <c r="F1" s="42"/>
      <c r="G1" s="42"/>
      <c r="H1" s="42"/>
      <c r="I1" s="42"/>
      <c r="J1" s="28"/>
    </row>
    <row r="2" spans="1:13" ht="11.25">
      <c r="A2" s="43" t="s">
        <v>272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1.25">
      <c r="A3" s="49" t="s">
        <v>509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2" ht="11.25">
      <c r="A5" s="38" t="s">
        <v>398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29"/>
    </row>
    <row r="6" spans="1:13" ht="10.5" customHeight="1">
      <c r="A6" s="40" t="s">
        <v>383</v>
      </c>
      <c r="B6" s="40" t="s">
        <v>510</v>
      </c>
      <c r="C6" s="40" t="s">
        <v>243</v>
      </c>
      <c r="D6" s="40" t="s">
        <v>244</v>
      </c>
      <c r="E6" s="40" t="s">
        <v>241</v>
      </c>
      <c r="F6" s="40" t="s">
        <v>242</v>
      </c>
      <c r="G6" s="52" t="s">
        <v>391</v>
      </c>
      <c r="H6" s="53"/>
      <c r="I6" s="53"/>
      <c r="J6" s="53"/>
      <c r="K6" s="54"/>
      <c r="L6" s="41" t="s">
        <v>333</v>
      </c>
      <c r="M6" s="47" t="s">
        <v>385</v>
      </c>
    </row>
    <row r="7" spans="1:13" ht="11.25">
      <c r="A7" s="40"/>
      <c r="B7" s="40"/>
      <c r="C7" s="40"/>
      <c r="D7" s="40"/>
      <c r="E7" s="40"/>
      <c r="F7" s="40"/>
      <c r="G7" s="5" t="s">
        <v>268</v>
      </c>
      <c r="H7" s="30" t="s">
        <v>299</v>
      </c>
      <c r="I7" s="5" t="s">
        <v>300</v>
      </c>
      <c r="J7" s="5" t="s">
        <v>299</v>
      </c>
      <c r="K7" s="11" t="s">
        <v>511</v>
      </c>
      <c r="L7" s="41"/>
      <c r="M7" s="48"/>
    </row>
    <row r="8" spans="1:13" ht="11.25">
      <c r="A8" s="7">
        <v>1</v>
      </c>
      <c r="B8" s="3" t="s">
        <v>512</v>
      </c>
      <c r="C8" s="7">
        <v>91</v>
      </c>
      <c r="D8" s="7">
        <v>2</v>
      </c>
      <c r="E8" s="3" t="s">
        <v>105</v>
      </c>
      <c r="F8" s="4" t="s">
        <v>302</v>
      </c>
      <c r="G8" s="8" t="s">
        <v>269</v>
      </c>
      <c r="H8" s="8">
        <v>3</v>
      </c>
      <c r="I8" s="8">
        <v>8.8</v>
      </c>
      <c r="J8" s="8">
        <v>4.5</v>
      </c>
      <c r="K8" s="8">
        <f aca="true" t="shared" si="0" ref="K8:K42">SQRT(H8*J8)</f>
        <v>3.6742346141747673</v>
      </c>
      <c r="L8" s="7" t="s">
        <v>513</v>
      </c>
      <c r="M8" s="5">
        <v>1</v>
      </c>
    </row>
    <row r="9" spans="1:13" ht="11.25">
      <c r="A9" s="7">
        <v>2</v>
      </c>
      <c r="B9" s="3" t="s">
        <v>514</v>
      </c>
      <c r="C9" s="7">
        <v>92</v>
      </c>
      <c r="D9" s="7" t="s">
        <v>2</v>
      </c>
      <c r="E9" s="3" t="s">
        <v>113</v>
      </c>
      <c r="F9" s="4"/>
      <c r="G9" s="8" t="s">
        <v>269</v>
      </c>
      <c r="H9" s="8">
        <v>3</v>
      </c>
      <c r="I9" s="8" t="s">
        <v>335</v>
      </c>
      <c r="J9" s="8">
        <v>6</v>
      </c>
      <c r="K9" s="8">
        <f t="shared" si="0"/>
        <v>4.242640687119285</v>
      </c>
      <c r="L9" s="7" t="s">
        <v>515</v>
      </c>
      <c r="M9" s="5" t="s">
        <v>13</v>
      </c>
    </row>
    <row r="10" spans="1:13" ht="11.25">
      <c r="A10" s="7">
        <v>3</v>
      </c>
      <c r="B10" s="3" t="s">
        <v>516</v>
      </c>
      <c r="C10" s="7">
        <v>91</v>
      </c>
      <c r="D10" s="7">
        <v>1</v>
      </c>
      <c r="E10" s="3" t="s">
        <v>51</v>
      </c>
      <c r="F10" s="4" t="s">
        <v>126</v>
      </c>
      <c r="G10" s="8" t="s">
        <v>269</v>
      </c>
      <c r="H10" s="8">
        <v>3</v>
      </c>
      <c r="I10" s="8" t="s">
        <v>269</v>
      </c>
      <c r="J10" s="8">
        <v>2</v>
      </c>
      <c r="K10" s="8">
        <f t="shared" si="0"/>
        <v>2.449489742783178</v>
      </c>
      <c r="L10" s="7" t="s">
        <v>517</v>
      </c>
      <c r="M10" s="5">
        <v>1</v>
      </c>
    </row>
    <row r="11" spans="1:13" ht="11.25">
      <c r="A11" s="7">
        <v>4</v>
      </c>
      <c r="B11" s="3" t="s">
        <v>518</v>
      </c>
      <c r="C11" s="7">
        <v>91</v>
      </c>
      <c r="D11" s="7">
        <v>1</v>
      </c>
      <c r="E11" s="3" t="s">
        <v>51</v>
      </c>
      <c r="F11" s="4" t="s">
        <v>126</v>
      </c>
      <c r="G11" s="8" t="s">
        <v>293</v>
      </c>
      <c r="H11" s="8">
        <v>16</v>
      </c>
      <c r="I11" s="8" t="s">
        <v>269</v>
      </c>
      <c r="J11" s="8">
        <v>2</v>
      </c>
      <c r="K11" s="8">
        <f t="shared" si="0"/>
        <v>5.656854249492381</v>
      </c>
      <c r="L11" s="7">
        <v>14.74</v>
      </c>
      <c r="M11" s="5">
        <v>2</v>
      </c>
    </row>
    <row r="12" spans="1:13" ht="11.25">
      <c r="A12" s="7">
        <v>5</v>
      </c>
      <c r="B12" s="3" t="s">
        <v>519</v>
      </c>
      <c r="C12" s="7">
        <v>91</v>
      </c>
      <c r="D12" s="7" t="s">
        <v>3</v>
      </c>
      <c r="E12" s="3" t="s">
        <v>172</v>
      </c>
      <c r="F12" s="4" t="s">
        <v>173</v>
      </c>
      <c r="G12" s="8">
        <v>9.5</v>
      </c>
      <c r="H12" s="8">
        <v>11</v>
      </c>
      <c r="I12" s="8" t="s">
        <v>298</v>
      </c>
      <c r="J12" s="8">
        <v>7</v>
      </c>
      <c r="K12" s="8">
        <f t="shared" si="0"/>
        <v>8.774964387392123</v>
      </c>
      <c r="L12" s="7">
        <v>14.74</v>
      </c>
      <c r="M12" s="5">
        <v>2</v>
      </c>
    </row>
    <row r="13" spans="1:13" ht="11.25">
      <c r="A13" s="7">
        <v>6</v>
      </c>
      <c r="B13" s="3" t="s">
        <v>520</v>
      </c>
      <c r="C13" s="7">
        <v>92</v>
      </c>
      <c r="D13" s="7" t="s">
        <v>11</v>
      </c>
      <c r="E13" s="3" t="s">
        <v>105</v>
      </c>
      <c r="F13" s="4" t="s">
        <v>302</v>
      </c>
      <c r="G13" s="8" t="s">
        <v>387</v>
      </c>
      <c r="H13" s="8">
        <v>7.5</v>
      </c>
      <c r="I13" s="8">
        <v>7.3</v>
      </c>
      <c r="J13" s="8">
        <v>8.5</v>
      </c>
      <c r="K13" s="8">
        <f t="shared" si="0"/>
        <v>7.984359711335656</v>
      </c>
      <c r="L13" s="8">
        <v>13.7</v>
      </c>
      <c r="M13" s="5">
        <v>3</v>
      </c>
    </row>
    <row r="14" spans="1:13" ht="11.25">
      <c r="A14" s="7">
        <v>7</v>
      </c>
      <c r="B14" s="3" t="s">
        <v>521</v>
      </c>
      <c r="C14" s="7">
        <v>92</v>
      </c>
      <c r="D14" s="7">
        <v>2</v>
      </c>
      <c r="E14" s="3" t="s">
        <v>23</v>
      </c>
      <c r="F14" s="4" t="s">
        <v>267</v>
      </c>
      <c r="G14" s="8" t="s">
        <v>269</v>
      </c>
      <c r="H14" s="8">
        <v>3</v>
      </c>
      <c r="I14" s="8" t="s">
        <v>269</v>
      </c>
      <c r="J14" s="8">
        <v>2</v>
      </c>
      <c r="K14" s="8">
        <f t="shared" si="0"/>
        <v>2.449489742783178</v>
      </c>
      <c r="L14" s="7" t="s">
        <v>522</v>
      </c>
      <c r="M14" s="5">
        <v>2</v>
      </c>
    </row>
    <row r="15" spans="1:13" ht="11.25">
      <c r="A15" s="7">
        <v>8</v>
      </c>
      <c r="B15" s="3" t="s">
        <v>523</v>
      </c>
      <c r="C15" s="7">
        <v>94</v>
      </c>
      <c r="D15" s="7">
        <v>2</v>
      </c>
      <c r="E15" s="3" t="s">
        <v>51</v>
      </c>
      <c r="F15" s="4" t="s">
        <v>52</v>
      </c>
      <c r="G15" s="8" t="s">
        <v>387</v>
      </c>
      <c r="H15" s="8">
        <v>7.5</v>
      </c>
      <c r="I15" s="8">
        <v>8.8</v>
      </c>
      <c r="J15" s="8">
        <v>4.5</v>
      </c>
      <c r="K15" s="8">
        <f t="shared" si="0"/>
        <v>5.809475019311125</v>
      </c>
      <c r="L15" s="7">
        <v>12.25</v>
      </c>
      <c r="M15" s="5">
        <v>3</v>
      </c>
    </row>
    <row r="16" spans="1:13" ht="11.25">
      <c r="A16" s="7">
        <v>9</v>
      </c>
      <c r="B16" s="3" t="s">
        <v>524</v>
      </c>
      <c r="C16" s="7">
        <v>92</v>
      </c>
      <c r="D16" s="7">
        <v>3</v>
      </c>
      <c r="E16" s="3" t="s">
        <v>51</v>
      </c>
      <c r="F16" s="4" t="s">
        <v>52</v>
      </c>
      <c r="G16" s="8">
        <v>11.5</v>
      </c>
      <c r="H16" s="8">
        <v>6</v>
      </c>
      <c r="I16" s="8" t="s">
        <v>342</v>
      </c>
      <c r="J16" s="8">
        <v>10</v>
      </c>
      <c r="K16" s="8">
        <f t="shared" si="0"/>
        <v>7.745966692414834</v>
      </c>
      <c r="L16" s="7">
        <v>12.25</v>
      </c>
      <c r="M16" s="5">
        <v>3</v>
      </c>
    </row>
    <row r="17" spans="1:13" ht="12" thickBot="1">
      <c r="A17" s="16">
        <v>10</v>
      </c>
      <c r="B17" s="15" t="s">
        <v>525</v>
      </c>
      <c r="C17" s="16">
        <v>93</v>
      </c>
      <c r="D17" s="16" t="s">
        <v>13</v>
      </c>
      <c r="E17" s="15" t="s">
        <v>51</v>
      </c>
      <c r="F17" s="17" t="s">
        <v>126</v>
      </c>
      <c r="G17" s="18" t="s">
        <v>269</v>
      </c>
      <c r="H17" s="18">
        <v>3</v>
      </c>
      <c r="I17" s="18" t="s">
        <v>338</v>
      </c>
      <c r="J17" s="18">
        <v>14.5</v>
      </c>
      <c r="K17" s="18">
        <f t="shared" si="0"/>
        <v>6.59545297913646</v>
      </c>
      <c r="L17" s="16">
        <v>8.12</v>
      </c>
      <c r="M17" s="5" t="s">
        <v>6</v>
      </c>
    </row>
    <row r="18" spans="1:13" ht="11.25">
      <c r="A18" s="19">
        <v>11</v>
      </c>
      <c r="B18" s="20" t="s">
        <v>526</v>
      </c>
      <c r="C18" s="19">
        <v>92</v>
      </c>
      <c r="D18" s="19">
        <v>3</v>
      </c>
      <c r="E18" s="20" t="s">
        <v>26</v>
      </c>
      <c r="F18" s="21" t="s">
        <v>27</v>
      </c>
      <c r="G18" s="22">
        <v>10.7</v>
      </c>
      <c r="H18" s="22">
        <v>9</v>
      </c>
      <c r="I18" s="22" t="s">
        <v>288</v>
      </c>
      <c r="J18" s="22">
        <v>18</v>
      </c>
      <c r="K18" s="22">
        <f t="shared" si="0"/>
        <v>12.727922061357855</v>
      </c>
      <c r="M18" s="5" t="s">
        <v>11</v>
      </c>
    </row>
    <row r="19" spans="1:13" ht="11.25">
      <c r="A19" s="7">
        <v>12</v>
      </c>
      <c r="B19" s="3" t="s">
        <v>527</v>
      </c>
      <c r="C19" s="7">
        <v>91</v>
      </c>
      <c r="D19" s="7">
        <v>2</v>
      </c>
      <c r="E19" s="3" t="s">
        <v>182</v>
      </c>
      <c r="F19" s="4"/>
      <c r="G19" s="8" t="s">
        <v>291</v>
      </c>
      <c r="H19" s="8">
        <v>10</v>
      </c>
      <c r="I19" s="8" t="s">
        <v>288</v>
      </c>
      <c r="J19" s="8">
        <v>18</v>
      </c>
      <c r="K19" s="8">
        <f t="shared" si="0"/>
        <v>13.416407864998739</v>
      </c>
      <c r="M19" s="5" t="s">
        <v>11</v>
      </c>
    </row>
    <row r="20" spans="1:13" ht="11.25">
      <c r="A20" s="7">
        <v>13</v>
      </c>
      <c r="B20" s="3" t="s">
        <v>528</v>
      </c>
      <c r="C20" s="7">
        <v>91</v>
      </c>
      <c r="D20" s="7" t="s">
        <v>11</v>
      </c>
      <c r="E20" s="3" t="s">
        <v>26</v>
      </c>
      <c r="F20" s="4" t="s">
        <v>27</v>
      </c>
      <c r="G20" s="8">
        <v>9</v>
      </c>
      <c r="H20" s="8">
        <v>12.5</v>
      </c>
      <c r="I20" s="8">
        <v>4.8</v>
      </c>
      <c r="J20" s="8">
        <v>16</v>
      </c>
      <c r="K20" s="8">
        <f t="shared" si="0"/>
        <v>14.142135623730951</v>
      </c>
      <c r="M20" s="5" t="s">
        <v>11</v>
      </c>
    </row>
    <row r="21" spans="1:13" ht="11.25">
      <c r="A21" s="7">
        <v>14</v>
      </c>
      <c r="B21" s="3" t="s">
        <v>529</v>
      </c>
      <c r="C21" s="7">
        <v>92</v>
      </c>
      <c r="D21" s="7">
        <v>3</v>
      </c>
      <c r="E21" s="3" t="s">
        <v>26</v>
      </c>
      <c r="F21" s="4" t="s">
        <v>27</v>
      </c>
      <c r="G21" s="8">
        <v>6</v>
      </c>
      <c r="H21" s="8">
        <v>19</v>
      </c>
      <c r="I21" s="8">
        <v>6.9</v>
      </c>
      <c r="J21" s="8">
        <v>11</v>
      </c>
      <c r="K21" s="8">
        <f t="shared" si="0"/>
        <v>14.45683229480096</v>
      </c>
      <c r="M21" s="5" t="s">
        <v>6</v>
      </c>
    </row>
    <row r="22" spans="1:13" ht="11.25">
      <c r="A22" s="7">
        <v>15</v>
      </c>
      <c r="B22" s="3" t="s">
        <v>530</v>
      </c>
      <c r="C22" s="7">
        <v>91</v>
      </c>
      <c r="D22" s="7" t="s">
        <v>13</v>
      </c>
      <c r="E22" s="3" t="s">
        <v>8</v>
      </c>
      <c r="F22" s="4" t="s">
        <v>146</v>
      </c>
      <c r="G22" s="8" t="s">
        <v>292</v>
      </c>
      <c r="H22" s="8">
        <v>15</v>
      </c>
      <c r="I22" s="8" t="s">
        <v>338</v>
      </c>
      <c r="J22" s="8">
        <v>14.5</v>
      </c>
      <c r="K22" s="8">
        <f t="shared" si="0"/>
        <v>14.747881203752625</v>
      </c>
      <c r="M22" s="5" t="s">
        <v>6</v>
      </c>
    </row>
    <row r="23" spans="1:13" ht="11.25">
      <c r="A23" s="7">
        <v>16</v>
      </c>
      <c r="B23" s="3" t="s">
        <v>531</v>
      </c>
      <c r="C23" s="7">
        <v>92</v>
      </c>
      <c r="D23" s="7">
        <v>2</v>
      </c>
      <c r="E23" s="3" t="s">
        <v>92</v>
      </c>
      <c r="F23" s="4"/>
      <c r="G23" s="8">
        <v>9</v>
      </c>
      <c r="H23" s="8">
        <v>12.5</v>
      </c>
      <c r="I23" s="8" t="s">
        <v>289</v>
      </c>
      <c r="J23" s="8">
        <v>21</v>
      </c>
      <c r="K23" s="8">
        <f t="shared" si="0"/>
        <v>16.20185174601965</v>
      </c>
      <c r="M23" s="5" t="s">
        <v>6</v>
      </c>
    </row>
    <row r="24" spans="1:13" ht="11.25">
      <c r="A24" s="7">
        <v>17</v>
      </c>
      <c r="B24" s="3" t="s">
        <v>532</v>
      </c>
      <c r="C24" s="7">
        <v>91</v>
      </c>
      <c r="D24" s="7" t="s">
        <v>6</v>
      </c>
      <c r="E24" s="3" t="s">
        <v>26</v>
      </c>
      <c r="F24" s="4" t="s">
        <v>121</v>
      </c>
      <c r="G24" s="8" t="s">
        <v>295</v>
      </c>
      <c r="H24" s="8">
        <v>21.5</v>
      </c>
      <c r="I24" s="8">
        <v>6.6</v>
      </c>
      <c r="J24" s="8">
        <v>13</v>
      </c>
      <c r="K24" s="8">
        <f t="shared" si="0"/>
        <v>16.718253497300488</v>
      </c>
      <c r="M24" s="5" t="s">
        <v>6</v>
      </c>
    </row>
    <row r="25" spans="1:13" ht="11.25">
      <c r="A25" s="7">
        <v>18</v>
      </c>
      <c r="B25" s="3" t="s">
        <v>533</v>
      </c>
      <c r="C25" s="7">
        <v>91</v>
      </c>
      <c r="D25" s="7">
        <v>1</v>
      </c>
      <c r="E25" s="3" t="s">
        <v>4</v>
      </c>
      <c r="F25" s="4" t="s">
        <v>419</v>
      </c>
      <c r="G25" s="8">
        <v>2</v>
      </c>
      <c r="H25" s="8">
        <v>34.5</v>
      </c>
      <c r="I25" s="8">
        <v>7.3</v>
      </c>
      <c r="J25" s="8">
        <v>8.5</v>
      </c>
      <c r="K25" s="8">
        <f t="shared" si="0"/>
        <v>17.124543789543708</v>
      </c>
      <c r="M25" s="5" t="s">
        <v>6</v>
      </c>
    </row>
    <row r="26" spans="1:13" ht="11.25">
      <c r="A26" s="7">
        <v>19</v>
      </c>
      <c r="B26" s="3" t="s">
        <v>534</v>
      </c>
      <c r="C26" s="7">
        <v>91</v>
      </c>
      <c r="D26" s="7">
        <v>3</v>
      </c>
      <c r="E26" s="3" t="s">
        <v>105</v>
      </c>
      <c r="F26" s="4" t="s">
        <v>302</v>
      </c>
      <c r="G26" s="8" t="s">
        <v>290</v>
      </c>
      <c r="H26" s="8">
        <v>14</v>
      </c>
      <c r="I26" s="8" t="s">
        <v>281</v>
      </c>
      <c r="J26" s="8">
        <v>25</v>
      </c>
      <c r="K26" s="8">
        <f t="shared" si="0"/>
        <v>18.708286933869708</v>
      </c>
      <c r="M26" s="5" t="s">
        <v>6</v>
      </c>
    </row>
    <row r="27" spans="1:13" ht="11.25">
      <c r="A27" s="7">
        <v>20</v>
      </c>
      <c r="B27" s="3" t="s">
        <v>535</v>
      </c>
      <c r="C27" s="7">
        <v>93</v>
      </c>
      <c r="D27" s="7" t="s">
        <v>6</v>
      </c>
      <c r="E27" s="3" t="s">
        <v>51</v>
      </c>
      <c r="F27" s="4" t="s">
        <v>52</v>
      </c>
      <c r="G27" s="8" t="s">
        <v>294</v>
      </c>
      <c r="H27" s="8">
        <v>17</v>
      </c>
      <c r="I27" s="8" t="s">
        <v>289</v>
      </c>
      <c r="J27" s="8">
        <v>21</v>
      </c>
      <c r="K27" s="8">
        <f t="shared" si="0"/>
        <v>18.894443627691185</v>
      </c>
      <c r="M27" s="5" t="s">
        <v>6</v>
      </c>
    </row>
    <row r="28" spans="1:13" ht="11.25">
      <c r="A28" s="7">
        <v>21</v>
      </c>
      <c r="B28" s="3" t="s">
        <v>536</v>
      </c>
      <c r="C28" s="7">
        <v>94</v>
      </c>
      <c r="D28" s="7" t="s">
        <v>6</v>
      </c>
      <c r="E28" s="3" t="s">
        <v>51</v>
      </c>
      <c r="F28" s="4" t="s">
        <v>52</v>
      </c>
      <c r="G28" s="8">
        <v>2</v>
      </c>
      <c r="H28" s="8">
        <v>34.5</v>
      </c>
      <c r="I28" s="8" t="s">
        <v>340</v>
      </c>
      <c r="J28" s="8">
        <v>12</v>
      </c>
      <c r="K28" s="8">
        <f t="shared" si="0"/>
        <v>20.346989949375804</v>
      </c>
      <c r="M28" s="5" t="s">
        <v>13</v>
      </c>
    </row>
    <row r="29" spans="1:13" ht="11.25">
      <c r="A29" s="7">
        <v>22</v>
      </c>
      <c r="B29" s="3" t="s">
        <v>537</v>
      </c>
      <c r="C29" s="7">
        <v>91</v>
      </c>
      <c r="D29" s="7" t="s">
        <v>6</v>
      </c>
      <c r="E29" s="3" t="s">
        <v>8</v>
      </c>
      <c r="F29" s="4" t="s">
        <v>146</v>
      </c>
      <c r="G29" s="8">
        <v>5.5</v>
      </c>
      <c r="H29" s="8">
        <v>24.5</v>
      </c>
      <c r="I29" s="8" t="s">
        <v>288</v>
      </c>
      <c r="J29" s="8">
        <v>18</v>
      </c>
      <c r="K29" s="8">
        <f t="shared" si="0"/>
        <v>21</v>
      </c>
      <c r="M29" s="5" t="s">
        <v>13</v>
      </c>
    </row>
    <row r="30" spans="1:13" ht="11.25">
      <c r="A30" s="7">
        <v>23</v>
      </c>
      <c r="B30" s="3" t="s">
        <v>538</v>
      </c>
      <c r="C30" s="7">
        <v>93</v>
      </c>
      <c r="D30" s="7" t="s">
        <v>6</v>
      </c>
      <c r="E30" s="3" t="s">
        <v>51</v>
      </c>
      <c r="F30" s="4" t="s">
        <v>52</v>
      </c>
      <c r="G30" s="8">
        <v>6</v>
      </c>
      <c r="H30" s="8">
        <v>19</v>
      </c>
      <c r="I30" s="8">
        <v>3.5</v>
      </c>
      <c r="J30" s="8">
        <v>23.5</v>
      </c>
      <c r="K30" s="8">
        <f t="shared" si="0"/>
        <v>21.130546609115438</v>
      </c>
      <c r="M30" s="5" t="s">
        <v>13</v>
      </c>
    </row>
    <row r="31" spans="1:13" ht="11.25">
      <c r="A31" s="7">
        <v>24</v>
      </c>
      <c r="B31" s="3" t="s">
        <v>539</v>
      </c>
      <c r="C31" s="7">
        <v>93</v>
      </c>
      <c r="D31" s="7" t="s">
        <v>11</v>
      </c>
      <c r="E31" s="3" t="s">
        <v>105</v>
      </c>
      <c r="F31" s="4" t="s">
        <v>302</v>
      </c>
      <c r="G31" s="8" t="s">
        <v>295</v>
      </c>
      <c r="H31" s="8">
        <v>21.5</v>
      </c>
      <c r="I31" s="8" t="s">
        <v>289</v>
      </c>
      <c r="J31" s="8">
        <v>21</v>
      </c>
      <c r="K31" s="8">
        <f t="shared" si="0"/>
        <v>21.24852936087578</v>
      </c>
      <c r="M31" s="5" t="s">
        <v>13</v>
      </c>
    </row>
    <row r="32" spans="1:13" ht="11.25">
      <c r="A32" s="7">
        <v>25</v>
      </c>
      <c r="B32" s="3" t="s">
        <v>540</v>
      </c>
      <c r="C32" s="7">
        <v>94</v>
      </c>
      <c r="D32" s="7" t="s">
        <v>13</v>
      </c>
      <c r="E32" s="3" t="s">
        <v>51</v>
      </c>
      <c r="F32" s="4" t="s">
        <v>52</v>
      </c>
      <c r="G32" s="8" t="s">
        <v>296</v>
      </c>
      <c r="H32" s="8">
        <v>23</v>
      </c>
      <c r="I32" s="8">
        <v>3.5</v>
      </c>
      <c r="J32" s="8">
        <v>23.5</v>
      </c>
      <c r="K32" s="8">
        <f t="shared" si="0"/>
        <v>23.24865587512534</v>
      </c>
      <c r="M32" s="5" t="s">
        <v>13</v>
      </c>
    </row>
    <row r="33" spans="1:13" ht="11.25">
      <c r="A33" s="7">
        <v>26</v>
      </c>
      <c r="B33" s="3" t="s">
        <v>541</v>
      </c>
      <c r="C33" s="7">
        <v>91</v>
      </c>
      <c r="D33" s="7" t="s">
        <v>6</v>
      </c>
      <c r="E33" s="3" t="s">
        <v>26</v>
      </c>
      <c r="F33" s="4" t="s">
        <v>27</v>
      </c>
      <c r="G33" s="8">
        <v>6</v>
      </c>
      <c r="H33" s="8">
        <v>19</v>
      </c>
      <c r="I33" s="8">
        <v>3.1</v>
      </c>
      <c r="J33" s="8">
        <v>28.5</v>
      </c>
      <c r="K33" s="8">
        <f t="shared" si="0"/>
        <v>23.27015255644019</v>
      </c>
      <c r="M33" s="5" t="s">
        <v>372</v>
      </c>
    </row>
    <row r="34" spans="1:13" ht="11.25">
      <c r="A34" s="7">
        <v>27</v>
      </c>
      <c r="B34" s="3" t="s">
        <v>542</v>
      </c>
      <c r="C34" s="7">
        <v>93</v>
      </c>
      <c r="D34" s="7" t="s">
        <v>13</v>
      </c>
      <c r="E34" s="3" t="s">
        <v>8</v>
      </c>
      <c r="F34" s="4" t="s">
        <v>9</v>
      </c>
      <c r="G34" s="8">
        <v>5.5</v>
      </c>
      <c r="H34" s="8">
        <v>24.5</v>
      </c>
      <c r="I34" s="8">
        <v>3.1</v>
      </c>
      <c r="J34" s="8">
        <v>28.5</v>
      </c>
      <c r="K34" s="8">
        <f t="shared" si="0"/>
        <v>26.424420523447623</v>
      </c>
      <c r="M34" s="5" t="s">
        <v>372</v>
      </c>
    </row>
    <row r="35" spans="1:13" ht="11.25">
      <c r="A35" s="7">
        <v>28</v>
      </c>
      <c r="B35" s="3" t="s">
        <v>543</v>
      </c>
      <c r="C35" s="7">
        <v>91</v>
      </c>
      <c r="D35" s="7" t="s">
        <v>6</v>
      </c>
      <c r="E35" s="3" t="s">
        <v>51</v>
      </c>
      <c r="F35" s="4" t="s">
        <v>52</v>
      </c>
      <c r="G35" s="8" t="s">
        <v>297</v>
      </c>
      <c r="H35" s="8">
        <v>27</v>
      </c>
      <c r="I35" s="8" t="s">
        <v>356</v>
      </c>
      <c r="J35" s="8">
        <v>26</v>
      </c>
      <c r="K35" s="8">
        <f t="shared" si="0"/>
        <v>26.49528259898354</v>
      </c>
      <c r="M35" s="5" t="s">
        <v>372</v>
      </c>
    </row>
    <row r="36" spans="1:13" ht="11.25">
      <c r="A36" s="7">
        <v>29</v>
      </c>
      <c r="B36" s="3" t="s">
        <v>544</v>
      </c>
      <c r="C36" s="7">
        <v>92</v>
      </c>
      <c r="D36" s="7" t="s">
        <v>13</v>
      </c>
      <c r="E36" s="3" t="s">
        <v>26</v>
      </c>
      <c r="F36" s="4" t="s">
        <v>27</v>
      </c>
      <c r="G36" s="8" t="s">
        <v>545</v>
      </c>
      <c r="H36" s="8">
        <v>28</v>
      </c>
      <c r="I36" s="8">
        <v>3.1</v>
      </c>
      <c r="J36" s="8">
        <v>28.5</v>
      </c>
      <c r="K36" s="8">
        <f t="shared" si="0"/>
        <v>28.24889378365107</v>
      </c>
      <c r="M36" s="5" t="s">
        <v>372</v>
      </c>
    </row>
    <row r="37" spans="1:13" ht="11.25">
      <c r="A37" s="7">
        <v>30</v>
      </c>
      <c r="B37" s="3" t="s">
        <v>546</v>
      </c>
      <c r="C37" s="7">
        <v>92</v>
      </c>
      <c r="D37" s="7" t="s">
        <v>13</v>
      </c>
      <c r="E37" s="3" t="s">
        <v>182</v>
      </c>
      <c r="F37" s="4"/>
      <c r="G37" s="8">
        <v>4.9</v>
      </c>
      <c r="H37" s="8">
        <v>26</v>
      </c>
      <c r="I37" s="8" t="s">
        <v>358</v>
      </c>
      <c r="J37" s="8">
        <v>31</v>
      </c>
      <c r="K37" s="8">
        <f t="shared" si="0"/>
        <v>28.39013913315678</v>
      </c>
      <c r="M37" s="5" t="s">
        <v>372</v>
      </c>
    </row>
    <row r="38" spans="1:13" ht="11.25">
      <c r="A38" s="7">
        <v>31</v>
      </c>
      <c r="B38" s="3" t="s">
        <v>547</v>
      </c>
      <c r="C38" s="7">
        <v>93</v>
      </c>
      <c r="D38" s="7" t="s">
        <v>13</v>
      </c>
      <c r="E38" s="3" t="s">
        <v>8</v>
      </c>
      <c r="F38" s="4" t="s">
        <v>9</v>
      </c>
      <c r="G38" s="8">
        <v>3.4</v>
      </c>
      <c r="H38" s="8">
        <v>32</v>
      </c>
      <c r="I38" s="8">
        <v>3.1</v>
      </c>
      <c r="J38" s="8">
        <v>28.5</v>
      </c>
      <c r="K38" s="8">
        <f t="shared" si="0"/>
        <v>30.199337741083</v>
      </c>
      <c r="M38" s="5" t="s">
        <v>372</v>
      </c>
    </row>
    <row r="39" spans="1:13" ht="11.25">
      <c r="A39" s="7">
        <v>32</v>
      </c>
      <c r="B39" s="3" t="s">
        <v>548</v>
      </c>
      <c r="C39" s="7">
        <v>93</v>
      </c>
      <c r="D39" s="7" t="s">
        <v>13</v>
      </c>
      <c r="E39" s="3" t="s">
        <v>51</v>
      </c>
      <c r="F39" s="4" t="s">
        <v>52</v>
      </c>
      <c r="G39" s="8" t="s">
        <v>288</v>
      </c>
      <c r="H39" s="8">
        <v>30</v>
      </c>
      <c r="I39" s="8" t="s">
        <v>447</v>
      </c>
      <c r="J39" s="8">
        <v>32</v>
      </c>
      <c r="K39" s="8">
        <f t="shared" si="0"/>
        <v>30.983866769659336</v>
      </c>
      <c r="M39" s="5" t="s">
        <v>372</v>
      </c>
    </row>
    <row r="40" spans="1:13" ht="11.25">
      <c r="A40" s="7">
        <v>33</v>
      </c>
      <c r="B40" s="3" t="s">
        <v>549</v>
      </c>
      <c r="C40" s="7">
        <v>95</v>
      </c>
      <c r="D40" s="7" t="s">
        <v>13</v>
      </c>
      <c r="E40" s="3" t="s">
        <v>51</v>
      </c>
      <c r="F40" s="4" t="s">
        <v>52</v>
      </c>
      <c r="G40" s="8" t="s">
        <v>493</v>
      </c>
      <c r="H40" s="8">
        <v>29</v>
      </c>
      <c r="I40" s="8">
        <v>1.2</v>
      </c>
      <c r="J40" s="8">
        <v>34.5</v>
      </c>
      <c r="K40" s="8">
        <f t="shared" si="0"/>
        <v>31.63068130786942</v>
      </c>
      <c r="M40" s="5" t="s">
        <v>372</v>
      </c>
    </row>
    <row r="41" spans="1:13" ht="11.25">
      <c r="A41" s="7">
        <v>34</v>
      </c>
      <c r="B41" s="3" t="s">
        <v>550</v>
      </c>
      <c r="C41" s="7">
        <v>95</v>
      </c>
      <c r="D41" s="7" t="s">
        <v>6</v>
      </c>
      <c r="E41" s="3" t="s">
        <v>26</v>
      </c>
      <c r="F41" s="4" t="s">
        <v>27</v>
      </c>
      <c r="G41" s="8">
        <v>3.7</v>
      </c>
      <c r="H41" s="8">
        <v>31</v>
      </c>
      <c r="I41" s="8" t="s">
        <v>347</v>
      </c>
      <c r="J41" s="8">
        <v>33</v>
      </c>
      <c r="K41" s="8">
        <f t="shared" si="0"/>
        <v>31.984371183438952</v>
      </c>
      <c r="M41" s="5" t="s">
        <v>372</v>
      </c>
    </row>
    <row r="42" spans="1:13" ht="11.25">
      <c r="A42" s="7">
        <v>35</v>
      </c>
      <c r="B42" s="3" t="s">
        <v>551</v>
      </c>
      <c r="C42" s="7">
        <v>92</v>
      </c>
      <c r="D42" s="7" t="s">
        <v>6</v>
      </c>
      <c r="E42" s="3" t="s">
        <v>86</v>
      </c>
      <c r="F42" s="4" t="s">
        <v>87</v>
      </c>
      <c r="G42" s="8">
        <v>3</v>
      </c>
      <c r="H42" s="8">
        <v>33</v>
      </c>
      <c r="I42" s="8">
        <v>1.2</v>
      </c>
      <c r="J42" s="8">
        <v>34.5</v>
      </c>
      <c r="K42" s="8">
        <f t="shared" si="0"/>
        <v>33.741665637605976</v>
      </c>
      <c r="M42" s="5" t="s">
        <v>372</v>
      </c>
    </row>
  </sheetData>
  <mergeCells count="12">
    <mergeCell ref="F6:F7"/>
    <mergeCell ref="L6:L7"/>
    <mergeCell ref="A2:M2"/>
    <mergeCell ref="A3:M3"/>
    <mergeCell ref="A1:I1"/>
    <mergeCell ref="M6:M7"/>
    <mergeCell ref="G6:K6"/>
    <mergeCell ref="A6:A7"/>
    <mergeCell ref="B6:B7"/>
    <mergeCell ref="C6:C7"/>
    <mergeCell ref="D6:D7"/>
    <mergeCell ref="E6:E7"/>
  </mergeCells>
  <printOptions/>
  <pageMargins left="0.38" right="0.29" top="1.77" bottom="0.76" header="0.48" footer="0.54"/>
  <pageSetup fitToHeight="1" fitToWidth="1" horizontalDpi="360" verticalDpi="360" orientation="portrait" paperSize="9" scale="91" r:id="rId1"/>
  <headerFooter alignWithMargins="0">
    <oddHeader>&amp;L&amp;8
4-8 января 2004г.&amp;C&amp;8"НЕВСКИЕ ВЕРТИКАЛИ-2004"&amp;R
&amp;8г.Санкт-Петербург</oddHeader>
    <oddFooter xml:space="preserve">&amp;R&amp;8Страница 5 из 21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2">
      <selection activeCell="F10" sqref="F10"/>
    </sheetView>
  </sheetViews>
  <sheetFormatPr defaultColWidth="9.00390625" defaultRowHeight="12.75"/>
  <cols>
    <col min="1" max="1" width="6.25390625" style="6" customWidth="1"/>
    <col min="2" max="2" width="22.00390625" style="2" bestFit="1" customWidth="1"/>
    <col min="3" max="3" width="12.625" style="2" bestFit="1" customWidth="1"/>
    <col min="4" max="4" width="7.875" style="1" customWidth="1"/>
    <col min="5" max="5" width="18.125" style="2" customWidth="1"/>
    <col min="6" max="6" width="7.125" style="12" customWidth="1"/>
    <col min="7" max="7" width="5.375" style="6" customWidth="1"/>
    <col min="8" max="8" width="7.125" style="6" customWidth="1"/>
    <col min="9" max="9" width="5.375" style="1" customWidth="1"/>
    <col min="10" max="10" width="5.75390625" style="1" customWidth="1"/>
    <col min="11" max="11" width="5.375" style="6" customWidth="1"/>
    <col min="12" max="12" width="6.375" style="6" customWidth="1"/>
    <col min="13" max="13" width="5.75390625" style="1" customWidth="1"/>
    <col min="14" max="16384" width="9.125" style="1" customWidth="1"/>
  </cols>
  <sheetData>
    <row r="1" spans="1:13" ht="11.25" hidden="1">
      <c r="A1" s="42" t="s">
        <v>245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55" t="s">
        <v>552</v>
      </c>
      <c r="B2" s="55"/>
      <c r="C2" s="55"/>
      <c r="D2" s="55"/>
      <c r="E2" s="55"/>
      <c r="F2" s="55"/>
      <c r="G2" s="55"/>
      <c r="H2" s="55"/>
      <c r="I2" s="55"/>
      <c r="J2" s="28"/>
      <c r="K2" s="28"/>
      <c r="L2" s="28"/>
      <c r="M2" s="28"/>
    </row>
    <row r="3" spans="1:13" ht="11.25">
      <c r="A3" s="28"/>
      <c r="B3" s="56"/>
      <c r="C3" s="56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55" t="s">
        <v>553</v>
      </c>
      <c r="B4" s="55"/>
      <c r="C4" s="55"/>
      <c r="D4" s="55"/>
      <c r="E4" s="55"/>
      <c r="F4" s="55"/>
      <c r="G4" s="55"/>
      <c r="H4" s="55"/>
      <c r="I4" s="55"/>
      <c r="J4" s="28"/>
      <c r="K4" s="28"/>
      <c r="L4" s="28"/>
      <c r="M4" s="28"/>
    </row>
    <row r="5" spans="1:13" ht="11.25">
      <c r="A5" s="28"/>
      <c r="B5" s="56"/>
      <c r="C5" s="56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6" ht="12.75">
      <c r="A6" s="57" t="s">
        <v>383</v>
      </c>
      <c r="B6" s="58" t="s">
        <v>242</v>
      </c>
      <c r="C6" s="58" t="s">
        <v>241</v>
      </c>
      <c r="D6" s="57" t="s">
        <v>299</v>
      </c>
      <c r="E6" s="6"/>
      <c r="F6" s="6"/>
    </row>
    <row r="7" spans="1:12" ht="12.75">
      <c r="A7" s="59">
        <v>1</v>
      </c>
      <c r="B7" s="60" t="s">
        <v>173</v>
      </c>
      <c r="C7" s="60" t="s">
        <v>172</v>
      </c>
      <c r="D7" s="59">
        <v>600</v>
      </c>
      <c r="E7" s="1"/>
      <c r="F7" s="1"/>
      <c r="G7" s="1"/>
      <c r="H7" s="1"/>
      <c r="K7" s="1"/>
      <c r="L7" s="1"/>
    </row>
    <row r="8" spans="1:12" ht="12.75">
      <c r="A8" s="59">
        <v>2</v>
      </c>
      <c r="B8" s="60" t="s">
        <v>52</v>
      </c>
      <c r="C8" s="60" t="s">
        <v>51</v>
      </c>
      <c r="D8" s="59">
        <v>522</v>
      </c>
      <c r="E8" s="6"/>
      <c r="F8" s="1"/>
      <c r="G8" s="1"/>
      <c r="I8" s="6"/>
      <c r="K8" s="1"/>
      <c r="L8" s="1"/>
    </row>
    <row r="9" spans="1:12" ht="12.75">
      <c r="A9" s="59">
        <v>3</v>
      </c>
      <c r="B9" s="60" t="s">
        <v>121</v>
      </c>
      <c r="C9" s="60" t="s">
        <v>26</v>
      </c>
      <c r="D9" s="59">
        <v>462</v>
      </c>
      <c r="E9" s="6"/>
      <c r="F9" s="1"/>
      <c r="G9" s="1"/>
      <c r="I9" s="6"/>
      <c r="K9" s="1"/>
      <c r="L9" s="1"/>
    </row>
    <row r="10" spans="1:4" ht="12.75">
      <c r="A10" s="61">
        <v>4</v>
      </c>
      <c r="B10" s="32" t="s">
        <v>223</v>
      </c>
      <c r="C10" s="32" t="s">
        <v>222</v>
      </c>
      <c r="D10" s="61">
        <v>388</v>
      </c>
    </row>
    <row r="11" spans="1:4" ht="12.75">
      <c r="A11" s="61">
        <v>5</v>
      </c>
      <c r="B11" s="32" t="s">
        <v>302</v>
      </c>
      <c r="C11" s="32" t="s">
        <v>105</v>
      </c>
      <c r="D11" s="61">
        <v>355</v>
      </c>
    </row>
    <row r="12" spans="1:4" ht="12.75">
      <c r="A12" s="61">
        <v>6</v>
      </c>
      <c r="B12" s="32" t="s">
        <v>27</v>
      </c>
      <c r="C12" s="32" t="s">
        <v>26</v>
      </c>
      <c r="D12" s="61">
        <v>252</v>
      </c>
    </row>
    <row r="13" spans="1:4" ht="12.75">
      <c r="A13" s="61">
        <v>7</v>
      </c>
      <c r="B13" s="32" t="s">
        <v>203</v>
      </c>
      <c r="C13" s="32" t="s">
        <v>202</v>
      </c>
      <c r="D13" s="61">
        <v>227</v>
      </c>
    </row>
    <row r="14" spans="1:4" ht="12.75">
      <c r="A14" s="61">
        <v>8</v>
      </c>
      <c r="B14" s="32" t="s">
        <v>126</v>
      </c>
      <c r="C14" s="32" t="s">
        <v>51</v>
      </c>
      <c r="D14" s="61">
        <v>206</v>
      </c>
    </row>
    <row r="15" spans="1:4" ht="12.75">
      <c r="A15" s="61">
        <v>9</v>
      </c>
      <c r="B15" s="32" t="s">
        <v>271</v>
      </c>
      <c r="C15" s="32" t="s">
        <v>8</v>
      </c>
      <c r="D15" s="61">
        <v>173</v>
      </c>
    </row>
    <row r="16" spans="1:4" ht="12.75">
      <c r="A16" s="61">
        <v>10</v>
      </c>
      <c r="B16" s="32" t="s">
        <v>554</v>
      </c>
      <c r="C16" s="32" t="s">
        <v>8</v>
      </c>
      <c r="D16" s="61">
        <v>140</v>
      </c>
    </row>
    <row r="17" spans="1:4" ht="12.75">
      <c r="A17" s="61">
        <v>11</v>
      </c>
      <c r="B17" s="32" t="s">
        <v>98</v>
      </c>
      <c r="C17" s="32" t="s">
        <v>83</v>
      </c>
      <c r="D17" s="61">
        <v>139</v>
      </c>
    </row>
    <row r="18" spans="1:4" ht="12.75">
      <c r="A18" s="61">
        <v>12</v>
      </c>
      <c r="B18" s="32" t="s">
        <v>373</v>
      </c>
      <c r="C18" s="32" t="s">
        <v>65</v>
      </c>
      <c r="D18" s="61">
        <v>111</v>
      </c>
    </row>
    <row r="19" spans="1:4" ht="12.75">
      <c r="A19" s="61">
        <v>13</v>
      </c>
      <c r="B19" s="32" t="s">
        <v>84</v>
      </c>
      <c r="C19" s="32" t="s">
        <v>83</v>
      </c>
      <c r="D19" s="61">
        <v>101</v>
      </c>
    </row>
    <row r="20" spans="1:4" ht="12.75">
      <c r="A20" s="61">
        <v>14</v>
      </c>
      <c r="B20" s="32" t="s">
        <v>208</v>
      </c>
      <c r="C20" s="32" t="s">
        <v>207</v>
      </c>
      <c r="D20" s="61">
        <v>84</v>
      </c>
    </row>
    <row r="21" spans="1:4" ht="12.75">
      <c r="A21" s="61">
        <v>15</v>
      </c>
      <c r="B21" s="32" t="s">
        <v>217</v>
      </c>
      <c r="C21" s="32" t="s">
        <v>234</v>
      </c>
      <c r="D21" s="61">
        <v>79</v>
      </c>
    </row>
    <row r="22" spans="1:4" ht="12.75">
      <c r="A22" s="61">
        <v>16</v>
      </c>
      <c r="B22" s="32" t="s">
        <v>217</v>
      </c>
      <c r="C22" s="32" t="s">
        <v>216</v>
      </c>
      <c r="D22" s="61">
        <v>76</v>
      </c>
    </row>
    <row r="23" spans="1:4" ht="12.75">
      <c r="A23" s="61">
        <v>16</v>
      </c>
      <c r="B23" s="32" t="s">
        <v>270</v>
      </c>
      <c r="C23" s="32" t="s">
        <v>157</v>
      </c>
      <c r="D23" s="61">
        <v>76</v>
      </c>
    </row>
    <row r="24" spans="1:4" ht="12.75">
      <c r="A24" s="61">
        <v>18</v>
      </c>
      <c r="B24" s="32" t="s">
        <v>247</v>
      </c>
      <c r="C24" s="32" t="s">
        <v>92</v>
      </c>
      <c r="D24" s="61">
        <v>63</v>
      </c>
    </row>
    <row r="25" spans="1:4" ht="12.75">
      <c r="A25" s="61">
        <v>19</v>
      </c>
      <c r="B25" s="32" t="s">
        <v>162</v>
      </c>
      <c r="C25" s="32" t="s">
        <v>161</v>
      </c>
      <c r="D25" s="61">
        <v>60</v>
      </c>
    </row>
    <row r="26" spans="1:4" ht="12.75">
      <c r="A26" s="61">
        <v>20</v>
      </c>
      <c r="B26" s="32" t="s">
        <v>419</v>
      </c>
      <c r="C26" s="32" t="s">
        <v>4</v>
      </c>
      <c r="D26" s="61">
        <v>52</v>
      </c>
    </row>
    <row r="27" spans="1:4" ht="12.75">
      <c r="A27" s="61">
        <v>21</v>
      </c>
      <c r="B27" s="32" t="s">
        <v>223</v>
      </c>
      <c r="C27" s="32" t="s">
        <v>23</v>
      </c>
      <c r="D27" s="61">
        <v>51</v>
      </c>
    </row>
    <row r="28" spans="1:4" ht="12.75">
      <c r="A28" s="61">
        <v>22</v>
      </c>
      <c r="B28" s="32" t="s">
        <v>189</v>
      </c>
      <c r="C28" s="32" t="s">
        <v>8</v>
      </c>
      <c r="D28" s="61">
        <v>38</v>
      </c>
    </row>
    <row r="29" spans="1:4" ht="12.75">
      <c r="A29" s="61">
        <v>23</v>
      </c>
      <c r="B29" s="32" t="s">
        <v>555</v>
      </c>
      <c r="C29" s="32" t="s">
        <v>8</v>
      </c>
      <c r="D29" s="61">
        <v>20</v>
      </c>
    </row>
    <row r="30" spans="1:4" ht="12.75">
      <c r="A30" s="57">
        <v>24</v>
      </c>
      <c r="B30" s="58" t="s">
        <v>143</v>
      </c>
      <c r="C30" s="58" t="s">
        <v>8</v>
      </c>
      <c r="D30" s="57">
        <v>18</v>
      </c>
    </row>
    <row r="31" spans="1:4" ht="12.75">
      <c r="A31" s="57">
        <v>25</v>
      </c>
      <c r="B31" s="58" t="s">
        <v>556</v>
      </c>
      <c r="C31" s="58" t="s">
        <v>8</v>
      </c>
      <c r="D31" s="57">
        <v>7</v>
      </c>
    </row>
  </sheetData>
  <mergeCells count="3">
    <mergeCell ref="A2:I2"/>
    <mergeCell ref="A4:I4"/>
    <mergeCell ref="A1:M1"/>
  </mergeCells>
  <printOptions horizontalCentered="1"/>
  <pageMargins left="0.31496062992125984" right="0.35433070866141736" top="0.95" bottom="0.5118110236220472" header="0.41" footer="0.5118110236220472"/>
  <pageSetup horizontalDpi="180" verticalDpi="180" orientation="portrait" paperSize="9" r:id="rId1"/>
  <headerFooter alignWithMargins="0">
    <oddHeader>&amp;L&amp;8
4-8 января 2004г.&amp;C&amp;8"НЕВСКИЕ ВЕРТИКАЛИ-2004"&amp;R
&amp;8г.Санкт-Петербург</oddHeader>
    <oddFooter>&amp;L&amp;8Гл.судья соревнований:
Гл.секретарь соревнований:&amp;R&amp;8Богомолов Г.К.
Могучая Т.В&amp;10.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2004-01-06T20:25:21Z</cp:lastPrinted>
  <dcterms:created xsi:type="dcterms:W3CDTF">2003-12-06T12:10:41Z</dcterms:created>
  <dcterms:modified xsi:type="dcterms:W3CDTF">2004-01-06T20:42:14Z</dcterms:modified>
  <cp:category/>
  <cp:version/>
  <cp:contentType/>
  <cp:contentStatus/>
</cp:coreProperties>
</file>