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15" windowHeight="4905" firstSheet="1" activeTab="3"/>
  </bookViews>
  <sheets>
    <sheet name="регистрация" sheetId="1" r:id="rId1"/>
    <sheet name="бланк (мандат)" sheetId="2" r:id="rId2"/>
    <sheet name="квалиф" sheetId="3" r:id="rId3"/>
    <sheet name="муж" sheetId="4" r:id="rId4"/>
    <sheet name="жен" sheetId="5" r:id="rId5"/>
    <sheet name="старт_финал" sheetId="6" r:id="rId6"/>
  </sheets>
  <definedNames>
    <definedName name="_xlnm.Print_Area" localSheetId="1">'бланк (мандат)'!$A$1:$I$32</definedName>
    <definedName name="_xlnm.Print_Area" localSheetId="0">'регистрация'!$A$1:$H$94</definedName>
  </definedNames>
  <calcPr fullCalcOnLoad="1"/>
</workbook>
</file>

<file path=xl/sharedStrings.xml><?xml version="1.0" encoding="utf-8"?>
<sst xmlns="http://schemas.openxmlformats.org/spreadsheetml/2006/main" count="1020" uniqueCount="145">
  <si>
    <t>№</t>
  </si>
  <si>
    <t>Фамилия, имя</t>
  </si>
  <si>
    <t>Г.р.</t>
  </si>
  <si>
    <t>Команда</t>
  </si>
  <si>
    <t>Разряд</t>
  </si>
  <si>
    <t>альп.</t>
  </si>
  <si>
    <t>скал.</t>
  </si>
  <si>
    <t>ПРОТОКОЛ МАНДАТНОЙ КОМИССИИ</t>
  </si>
  <si>
    <t>Лист 1</t>
  </si>
  <si>
    <t>Мед.допуск</t>
  </si>
  <si>
    <t>Ознакомлен с ТБ</t>
  </si>
  <si>
    <t>Стартовый взнос</t>
  </si>
  <si>
    <t>Лист 3</t>
  </si>
  <si>
    <t>КМС</t>
  </si>
  <si>
    <t>Сокол</t>
  </si>
  <si>
    <t>ГАФК</t>
  </si>
  <si>
    <t>Колтунов Олег</t>
  </si>
  <si>
    <t>Горняк</t>
  </si>
  <si>
    <t>Минеева Наталья</t>
  </si>
  <si>
    <t>МС</t>
  </si>
  <si>
    <t>лично</t>
  </si>
  <si>
    <t>Новикова Наталья</t>
  </si>
  <si>
    <t>МСМК</t>
  </si>
  <si>
    <t>Шемулинкин Сергей</t>
  </si>
  <si>
    <t>Маунтекс</t>
  </si>
  <si>
    <t>Умницын Михаил</t>
  </si>
  <si>
    <t>Григорьев Евгений</t>
  </si>
  <si>
    <t>Строй-Нева</t>
  </si>
  <si>
    <t>Зидерер Олег</t>
  </si>
  <si>
    <t>Политех</t>
  </si>
  <si>
    <t>Адамская Олеся</t>
  </si>
  <si>
    <t>Торбин Глеб</t>
  </si>
  <si>
    <t>Целищев Алексей</t>
  </si>
  <si>
    <t>Лауниц Надежда</t>
  </si>
  <si>
    <t>СПбГУ</t>
  </si>
  <si>
    <t>Микушкина Анна</t>
  </si>
  <si>
    <t>Курятков Руслан</t>
  </si>
  <si>
    <t>Изотов Максим</t>
  </si>
  <si>
    <t>Исаков Александр</t>
  </si>
  <si>
    <t>Иванов Вячеслав</t>
  </si>
  <si>
    <t>ИТМО</t>
  </si>
  <si>
    <t>Ерохин Юрий</t>
  </si>
  <si>
    <t>Овсянников Михаил</t>
  </si>
  <si>
    <t>Панова Ольга</t>
  </si>
  <si>
    <t>Савельев Константин</t>
  </si>
  <si>
    <t>Гардер Александр</t>
  </si>
  <si>
    <t>Яэмурд Екатерина</t>
  </si>
  <si>
    <t xml:space="preserve">Шишляев Михаил </t>
  </si>
  <si>
    <t>б/р</t>
  </si>
  <si>
    <t>Рязанов Сергей</t>
  </si>
  <si>
    <t>Сарапаев Дмитрий</t>
  </si>
  <si>
    <t>Ковалева Елена</t>
  </si>
  <si>
    <t>Сарапаева Ольга</t>
  </si>
  <si>
    <t>Николаев Александр</t>
  </si>
  <si>
    <t>Маликов Илья</t>
  </si>
  <si>
    <t>Маликов Алексей</t>
  </si>
  <si>
    <t>Удалов Владислав</t>
  </si>
  <si>
    <t>Хромой Александр</t>
  </si>
  <si>
    <t>Сорокин Алексей</t>
  </si>
  <si>
    <t>Филиппова Юлия</t>
  </si>
  <si>
    <t>Приползина Наталья</t>
  </si>
  <si>
    <t>Пантелеева Ксения</t>
  </si>
  <si>
    <t>Шамшура Кирилл</t>
  </si>
  <si>
    <t>Москва</t>
  </si>
  <si>
    <t>Владимиров Павел</t>
  </si>
  <si>
    <t>ЛЭТИ</t>
  </si>
  <si>
    <t>Костин Юрий</t>
  </si>
  <si>
    <t>мс</t>
  </si>
  <si>
    <t>Долудь Анна</t>
  </si>
  <si>
    <t>Абрамчук Юлия</t>
  </si>
  <si>
    <t>Иванов Александр</t>
  </si>
  <si>
    <t>2р</t>
  </si>
  <si>
    <t>Быстряков Михаил</t>
  </si>
  <si>
    <t>1р</t>
  </si>
  <si>
    <t>Иванов Николай</t>
  </si>
  <si>
    <t>Галиакбаров Райхан</t>
  </si>
  <si>
    <t>Клёнова Марина</t>
  </si>
  <si>
    <t xml:space="preserve">Оруджев Алексей </t>
  </si>
  <si>
    <t>Беляев Сергей</t>
  </si>
  <si>
    <t>Пашков Алексей</t>
  </si>
  <si>
    <t>Гурин Алексей</t>
  </si>
  <si>
    <t>Лысенко Илья</t>
  </si>
  <si>
    <t>Мустакимов Ренат</t>
  </si>
  <si>
    <t>Башкирия</t>
  </si>
  <si>
    <t>Ягудинова Эльвира</t>
  </si>
  <si>
    <t>Козлов Сергей</t>
  </si>
  <si>
    <t>Балт.берег</t>
  </si>
  <si>
    <t>Хрусталева Наталья</t>
  </si>
  <si>
    <t>Гатчина</t>
  </si>
  <si>
    <t>Григорьев Александр</t>
  </si>
  <si>
    <t>Майорова Елена</t>
  </si>
  <si>
    <t>Венедиктова Ольга</t>
  </si>
  <si>
    <t>Антимонов Игорь</t>
  </si>
  <si>
    <t>Ильин Сергей</t>
  </si>
  <si>
    <t>Балт. берег</t>
  </si>
  <si>
    <t>Михайлов Александр</t>
  </si>
  <si>
    <t>Михайлов Алексей</t>
  </si>
  <si>
    <t>Файерман Илья</t>
  </si>
  <si>
    <t>2ю</t>
  </si>
  <si>
    <t>Тимофеева Ольга</t>
  </si>
  <si>
    <t>Тимофеева Татьяна</t>
  </si>
  <si>
    <t>Корнева Валентина</t>
  </si>
  <si>
    <t>Никитенко Ольга</t>
  </si>
  <si>
    <t>Столбенников Сергей</t>
  </si>
  <si>
    <t>Кудрявин Иван</t>
  </si>
  <si>
    <t>Кудрявин Петр</t>
  </si>
  <si>
    <t>Петрозаводск</t>
  </si>
  <si>
    <t>Мед.          допуск</t>
  </si>
  <si>
    <t>Лист 2</t>
  </si>
  <si>
    <t>Финал</t>
  </si>
  <si>
    <t>Фомичев Василий</t>
  </si>
  <si>
    <t>Дич Вадим</t>
  </si>
  <si>
    <t>Агапонова Анна</t>
  </si>
  <si>
    <t>Маслова Татьяна</t>
  </si>
  <si>
    <t>Насыров Антон</t>
  </si>
  <si>
    <t>Калихевич Георгий</t>
  </si>
  <si>
    <t>Коенен Вячеслав</t>
  </si>
  <si>
    <t>Родичев Евгений</t>
  </si>
  <si>
    <t>Власюк Павел</t>
  </si>
  <si>
    <t>Сушков Андрей</t>
  </si>
  <si>
    <t>Нагаев Рустэм</t>
  </si>
  <si>
    <t>Грудко Станислав</t>
  </si>
  <si>
    <t>Примак Николай</t>
  </si>
  <si>
    <t>Москва (лично)</t>
  </si>
  <si>
    <t>Фаерман Илья</t>
  </si>
  <si>
    <t>№ уч.</t>
  </si>
  <si>
    <t>Ст.№</t>
  </si>
  <si>
    <t>Зона</t>
  </si>
  <si>
    <t>Время</t>
  </si>
  <si>
    <t>ТОР</t>
  </si>
  <si>
    <t>Пол</t>
  </si>
  <si>
    <t>м</t>
  </si>
  <si>
    <t>ж</t>
  </si>
  <si>
    <t>ПРОТОКОЛ РЕЗУЛЬТАТОВ</t>
  </si>
  <si>
    <t>Квалификация</t>
  </si>
  <si>
    <t>Место</t>
  </si>
  <si>
    <t xml:space="preserve">СТАРТОВЫЙ ПРОТОКОЛ </t>
  </si>
  <si>
    <t>женщины</t>
  </si>
  <si>
    <t>мужчины</t>
  </si>
  <si>
    <t xml:space="preserve"> </t>
  </si>
  <si>
    <t>Вып. разр.</t>
  </si>
  <si>
    <t>1ю</t>
  </si>
  <si>
    <t>3ю</t>
  </si>
  <si>
    <t>н/я</t>
  </si>
  <si>
    <t>МГТУ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</si>
</sst>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mm:ss.0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</numFmts>
  <fonts count="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8"/>
      <name val="Arial Cyr"/>
      <family val="2"/>
    </font>
    <font>
      <sz val="9"/>
      <name val="Arial Cyr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1" fontId="0" fillId="0" borderId="1" xfId="0" applyNumberFormat="1" applyBorder="1" applyAlignment="1">
      <alignment horizontal="center"/>
    </xf>
    <xf numFmtId="164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0" xfId="0" applyFont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6" fontId="0" fillId="0" borderId="1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49" fontId="0" fillId="0" borderId="2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" xfId="0" applyFill="1" applyBorder="1" applyAlignment="1">
      <alignment/>
    </xf>
    <xf numFmtId="166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47" fontId="0" fillId="0" borderId="1" xfId="0" applyNumberFormat="1" applyFont="1" applyFill="1" applyBorder="1" applyAlignment="1">
      <alignment horizontal="center"/>
    </xf>
    <xf numFmtId="6" fontId="0" fillId="0" borderId="1" xfId="0" applyNumberFormat="1" applyFont="1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3" xfId="0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/>
    </xf>
    <xf numFmtId="0" fontId="0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left"/>
    </xf>
    <xf numFmtId="166" fontId="0" fillId="0" borderId="3" xfId="0" applyNumberFormat="1" applyFont="1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Font="1" applyBorder="1" applyAlignment="1">
      <alignment horizontal="center" vertical="center"/>
    </xf>
    <xf numFmtId="0" fontId="0" fillId="0" borderId="4" xfId="0" applyFont="1" applyFill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left" vertical="center" wrapText="1"/>
    </xf>
    <xf numFmtId="166" fontId="0" fillId="0" borderId="4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166" fontId="0" fillId="0" borderId="4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8">
    <cellStyle name="Normal" xfId="0"/>
    <cellStyle name="Гиперссылка" xfId="15"/>
    <cellStyle name="Currency" xfId="16"/>
    <cellStyle name="Currency [0]" xfId="17"/>
    <cellStyle name="Открывавшаяся гиперссылка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82</xdr:row>
      <xdr:rowOff>47625</xdr:rowOff>
    </xdr:from>
    <xdr:to>
      <xdr:col>7</xdr:col>
      <xdr:colOff>971550</xdr:colOff>
      <xdr:row>88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80975" y="18221325"/>
          <a:ext cx="676275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Я не имею хронических заболеваний и медицинских протовопоказаний для занятий спортом.
Я понимаю, что восхождение по естественному рельефу может быть опасно для моей жизни и здоровья.
Я беру на себя и снимаю с других всю ответственность за последствия моего восхождения по естественному рельефу.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1</xdr:col>
      <xdr:colOff>962025</xdr:colOff>
      <xdr:row>89</xdr:row>
      <xdr:rowOff>76200</xdr:rowOff>
    </xdr:from>
    <xdr:to>
      <xdr:col>7</xdr:col>
      <xdr:colOff>990600</xdr:colOff>
      <xdr:row>90</xdr:row>
      <xdr:rowOff>123825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200150" y="19383375"/>
          <a:ext cx="5762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(Роспись участников в графе "Ознакомлен с техникой безопасности")</a:t>
          </a:r>
        </a:p>
      </xdr:txBody>
    </xdr:sp>
    <xdr:clientData/>
  </xdr:twoCellAnchor>
  <xdr:twoCellAnchor>
    <xdr:from>
      <xdr:col>0</xdr:col>
      <xdr:colOff>133350</xdr:colOff>
      <xdr:row>39</xdr:row>
      <xdr:rowOff>161925</xdr:rowOff>
    </xdr:from>
    <xdr:to>
      <xdr:col>7</xdr:col>
      <xdr:colOff>1066800</xdr:colOff>
      <xdr:row>41</xdr:row>
      <xdr:rowOff>47625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33350" y="8782050"/>
          <a:ext cx="69056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Я не имею хронических заболеваний и медицинских протовопоказаний для занятий спортом.
Я понимаю, что восхождение по естественному рельефу может быть опасно для моей жизни и здоровья.
Я беру на себя и снимаю с других всю ответственность за последствия моего восхождения по естественному рельефу.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1</xdr:col>
      <xdr:colOff>1009650</xdr:colOff>
      <xdr:row>41</xdr:row>
      <xdr:rowOff>76200</xdr:rowOff>
    </xdr:from>
    <xdr:to>
      <xdr:col>7</xdr:col>
      <xdr:colOff>1047750</xdr:colOff>
      <xdr:row>41</xdr:row>
      <xdr:rowOff>285750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247775" y="9667875"/>
          <a:ext cx="5772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(Роспись участников в графе "Ознакомлен с техникой безопасности")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24</xdr:row>
      <xdr:rowOff>66675</xdr:rowOff>
    </xdr:from>
    <xdr:to>
      <xdr:col>7</xdr:col>
      <xdr:colOff>523875</xdr:colOff>
      <xdr:row>30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80975" y="7772400"/>
          <a:ext cx="610552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Я не имею хронических заболеваний и медицинских протовопоказаний для занятий спортом.
Я понимаю, что восхождение по исскуственному рельефу может быть опасно для моей жизни и здоровья.
Я беру на себя и снимаю с других всю ответственность за последствия моего восхождения по исскуственному рельефу.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1</xdr:col>
      <xdr:colOff>1704975</xdr:colOff>
      <xdr:row>30</xdr:row>
      <xdr:rowOff>114300</xdr:rowOff>
    </xdr:from>
    <xdr:to>
      <xdr:col>8</xdr:col>
      <xdr:colOff>590550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43100" y="8791575"/>
          <a:ext cx="53054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(Роспись участников в графе "Ознакомлен с техникой безопасности")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view="pageBreakPreview" zoomScaleSheetLayoutView="100" workbookViewId="0" topLeftCell="A1">
      <selection activeCell="J17" sqref="J17"/>
    </sheetView>
  </sheetViews>
  <sheetFormatPr defaultColWidth="9.00390625" defaultRowHeight="12.75"/>
  <cols>
    <col min="1" max="1" width="3.125" style="17" customWidth="1"/>
    <col min="2" max="2" width="25.125" style="18" customWidth="1"/>
    <col min="3" max="3" width="5.625" style="17" customWidth="1"/>
    <col min="4" max="4" width="12.875" style="28" customWidth="1"/>
    <col min="5" max="5" width="9.375" style="19" customWidth="1"/>
    <col min="6" max="6" width="9.625" style="17" customWidth="1"/>
    <col min="7" max="7" width="12.625" style="18" customWidth="1"/>
    <col min="8" max="8" width="15.125" style="18" customWidth="1"/>
    <col min="9" max="9" width="10.125" style="18" customWidth="1"/>
  </cols>
  <sheetData>
    <row r="1" spans="1:9" ht="12.75">
      <c r="A1" s="89" t="s">
        <v>7</v>
      </c>
      <c r="B1" s="89"/>
      <c r="C1" s="89"/>
      <c r="D1" s="89"/>
      <c r="E1" s="89"/>
      <c r="F1" s="89"/>
      <c r="G1" s="89"/>
      <c r="H1" s="89"/>
      <c r="I1" s="89"/>
    </row>
    <row r="2" spans="6:9" ht="10.5" customHeight="1">
      <c r="F2" s="18"/>
      <c r="H2" s="20" t="s">
        <v>8</v>
      </c>
      <c r="I2"/>
    </row>
    <row r="3" spans="1:8" s="4" customFormat="1" ht="12.75" customHeight="1">
      <c r="A3" s="90" t="s">
        <v>0</v>
      </c>
      <c r="B3" s="91" t="s">
        <v>1</v>
      </c>
      <c r="C3" s="91" t="s">
        <v>2</v>
      </c>
      <c r="D3" s="92" t="s">
        <v>3</v>
      </c>
      <c r="E3" s="1" t="s">
        <v>4</v>
      </c>
      <c r="F3" s="93" t="s">
        <v>107</v>
      </c>
      <c r="G3" s="93" t="s">
        <v>10</v>
      </c>
      <c r="H3" s="93" t="s">
        <v>11</v>
      </c>
    </row>
    <row r="4" spans="1:9" ht="12.75" customHeight="1">
      <c r="A4" s="90"/>
      <c r="B4" s="91"/>
      <c r="C4" s="91"/>
      <c r="D4" s="92"/>
      <c r="E4" s="1" t="s">
        <v>6</v>
      </c>
      <c r="F4" s="94"/>
      <c r="G4" s="94"/>
      <c r="H4" s="94"/>
      <c r="I4"/>
    </row>
    <row r="5" spans="1:9" ht="18" customHeight="1">
      <c r="A5" s="21">
        <v>1</v>
      </c>
      <c r="B5" s="27" t="s">
        <v>92</v>
      </c>
      <c r="C5" s="26">
        <v>1988</v>
      </c>
      <c r="D5" s="25" t="s">
        <v>86</v>
      </c>
      <c r="E5" s="26" t="s">
        <v>13</v>
      </c>
      <c r="F5" s="22"/>
      <c r="G5" s="22"/>
      <c r="H5" s="10"/>
      <c r="I5"/>
    </row>
    <row r="6" spans="1:9" ht="18" customHeight="1">
      <c r="A6" s="21">
        <v>2</v>
      </c>
      <c r="B6" s="22" t="s">
        <v>91</v>
      </c>
      <c r="C6" s="21">
        <v>1986</v>
      </c>
      <c r="D6" s="29" t="s">
        <v>86</v>
      </c>
      <c r="E6" s="21" t="s">
        <v>13</v>
      </c>
      <c r="F6" s="22"/>
      <c r="G6" s="22"/>
      <c r="H6" s="10"/>
      <c r="I6"/>
    </row>
    <row r="7" spans="1:9" ht="18" customHeight="1">
      <c r="A7" s="21">
        <v>3</v>
      </c>
      <c r="B7" s="27" t="s">
        <v>93</v>
      </c>
      <c r="C7" s="26">
        <v>1987</v>
      </c>
      <c r="D7" s="25" t="s">
        <v>86</v>
      </c>
      <c r="E7" s="21" t="s">
        <v>13</v>
      </c>
      <c r="F7" s="22"/>
      <c r="G7" s="22"/>
      <c r="H7" s="10"/>
      <c r="I7"/>
    </row>
    <row r="8" spans="1:9" ht="18" customHeight="1">
      <c r="A8" s="21">
        <v>4</v>
      </c>
      <c r="B8" s="22" t="s">
        <v>85</v>
      </c>
      <c r="C8" s="21">
        <v>1978</v>
      </c>
      <c r="D8" s="29" t="s">
        <v>86</v>
      </c>
      <c r="E8" s="21" t="s">
        <v>13</v>
      </c>
      <c r="F8" s="22"/>
      <c r="G8" s="22"/>
      <c r="H8" s="10"/>
      <c r="I8"/>
    </row>
    <row r="9" spans="1:9" ht="18" customHeight="1">
      <c r="A9" s="21">
        <v>5</v>
      </c>
      <c r="B9" s="22" t="s">
        <v>101</v>
      </c>
      <c r="C9" s="21">
        <v>1984</v>
      </c>
      <c r="D9" s="29" t="s">
        <v>86</v>
      </c>
      <c r="E9" s="21" t="s">
        <v>13</v>
      </c>
      <c r="F9" s="22"/>
      <c r="G9" s="22"/>
      <c r="H9" s="10"/>
      <c r="I9"/>
    </row>
    <row r="10" spans="1:9" ht="18" customHeight="1">
      <c r="A10" s="21">
        <v>6</v>
      </c>
      <c r="B10" s="22" t="s">
        <v>104</v>
      </c>
      <c r="C10" s="21">
        <v>1987</v>
      </c>
      <c r="D10" s="10" t="s">
        <v>86</v>
      </c>
      <c r="E10" s="7" t="s">
        <v>13</v>
      </c>
      <c r="F10" s="22"/>
      <c r="G10" s="22"/>
      <c r="H10" s="10"/>
      <c r="I10"/>
    </row>
    <row r="11" spans="1:9" ht="18" customHeight="1">
      <c r="A11" s="21">
        <v>7</v>
      </c>
      <c r="B11" s="22" t="s">
        <v>105</v>
      </c>
      <c r="C11" s="21">
        <v>1988</v>
      </c>
      <c r="D11" s="10" t="s">
        <v>86</v>
      </c>
      <c r="E11" s="7" t="s">
        <v>13</v>
      </c>
      <c r="F11" s="22"/>
      <c r="G11" s="22"/>
      <c r="H11" s="10"/>
      <c r="I11"/>
    </row>
    <row r="12" spans="1:9" ht="18" customHeight="1">
      <c r="A12" s="21">
        <v>8</v>
      </c>
      <c r="B12" s="25" t="s">
        <v>95</v>
      </c>
      <c r="C12" s="26">
        <v>1987</v>
      </c>
      <c r="D12" s="25" t="s">
        <v>94</v>
      </c>
      <c r="E12" s="26" t="s">
        <v>13</v>
      </c>
      <c r="F12" s="22"/>
      <c r="G12" s="22"/>
      <c r="H12" s="10"/>
      <c r="I12"/>
    </row>
    <row r="13" spans="1:9" ht="18" customHeight="1">
      <c r="A13" s="21">
        <v>9</v>
      </c>
      <c r="B13" s="25" t="s">
        <v>96</v>
      </c>
      <c r="C13" s="26">
        <v>1989</v>
      </c>
      <c r="D13" s="25" t="s">
        <v>94</v>
      </c>
      <c r="E13" s="26" t="s">
        <v>13</v>
      </c>
      <c r="F13" s="22"/>
      <c r="G13" s="22"/>
      <c r="H13" s="10"/>
      <c r="I13"/>
    </row>
    <row r="14" spans="1:9" ht="18" customHeight="1">
      <c r="A14" s="21">
        <v>10</v>
      </c>
      <c r="B14" s="22" t="s">
        <v>102</v>
      </c>
      <c r="C14" s="21">
        <v>1982</v>
      </c>
      <c r="D14" s="29" t="s">
        <v>86</v>
      </c>
      <c r="E14" s="21" t="s">
        <v>13</v>
      </c>
      <c r="F14" s="22"/>
      <c r="G14" s="22"/>
      <c r="H14" s="10"/>
      <c r="I14"/>
    </row>
    <row r="15" spans="1:9" ht="18" customHeight="1">
      <c r="A15" s="21">
        <v>11</v>
      </c>
      <c r="B15" s="22" t="s">
        <v>99</v>
      </c>
      <c r="C15" s="21">
        <v>1986</v>
      </c>
      <c r="D15" s="29" t="s">
        <v>86</v>
      </c>
      <c r="E15" s="21">
        <v>1</v>
      </c>
      <c r="F15" s="22"/>
      <c r="G15" s="22"/>
      <c r="H15" s="10"/>
      <c r="I15"/>
    </row>
    <row r="16" spans="1:9" ht="18" customHeight="1">
      <c r="A16" s="21">
        <v>12</v>
      </c>
      <c r="B16" s="22" t="s">
        <v>100</v>
      </c>
      <c r="C16" s="21">
        <v>1988</v>
      </c>
      <c r="D16" s="29" t="s">
        <v>86</v>
      </c>
      <c r="E16" s="21">
        <v>1</v>
      </c>
      <c r="F16" s="22"/>
      <c r="G16" s="22"/>
      <c r="H16" s="10"/>
      <c r="I16"/>
    </row>
    <row r="17" spans="1:9" ht="18" customHeight="1">
      <c r="A17" s="21">
        <v>13</v>
      </c>
      <c r="B17" s="22" t="s">
        <v>97</v>
      </c>
      <c r="C17" s="21">
        <v>1988</v>
      </c>
      <c r="D17" s="25" t="s">
        <v>94</v>
      </c>
      <c r="E17" s="1" t="s">
        <v>98</v>
      </c>
      <c r="F17" s="22"/>
      <c r="G17" s="22"/>
      <c r="H17" s="10"/>
      <c r="I17"/>
    </row>
    <row r="18" spans="1:9" ht="18" customHeight="1">
      <c r="A18" s="21">
        <v>14</v>
      </c>
      <c r="B18" s="22" t="s">
        <v>82</v>
      </c>
      <c r="C18" s="21">
        <v>1971</v>
      </c>
      <c r="D18" s="29" t="s">
        <v>83</v>
      </c>
      <c r="E18" s="21" t="s">
        <v>13</v>
      </c>
      <c r="F18" s="22"/>
      <c r="G18" s="22"/>
      <c r="H18" s="10"/>
      <c r="I18"/>
    </row>
    <row r="19" spans="1:9" ht="18" customHeight="1">
      <c r="A19" s="21">
        <v>15</v>
      </c>
      <c r="B19" s="22" t="s">
        <v>84</v>
      </c>
      <c r="C19" s="21">
        <v>1980</v>
      </c>
      <c r="D19" s="29" t="s">
        <v>83</v>
      </c>
      <c r="E19" s="21" t="s">
        <v>13</v>
      </c>
      <c r="F19" s="22"/>
      <c r="G19" s="22"/>
      <c r="H19" s="10"/>
      <c r="I19"/>
    </row>
    <row r="20" spans="1:9" ht="18" customHeight="1">
      <c r="A20" s="21">
        <v>16</v>
      </c>
      <c r="B20" s="22" t="s">
        <v>87</v>
      </c>
      <c r="C20" s="21"/>
      <c r="D20" s="29" t="s">
        <v>88</v>
      </c>
      <c r="E20" s="21" t="s">
        <v>19</v>
      </c>
      <c r="F20" s="22"/>
      <c r="G20" s="22"/>
      <c r="H20" s="10"/>
      <c r="I20"/>
    </row>
    <row r="21" spans="1:9" ht="18" customHeight="1">
      <c r="A21" s="21">
        <v>17</v>
      </c>
      <c r="B21" s="25" t="s">
        <v>103</v>
      </c>
      <c r="C21" s="26">
        <v>1975</v>
      </c>
      <c r="D21" s="25" t="s">
        <v>15</v>
      </c>
      <c r="E21" s="26" t="s">
        <v>19</v>
      </c>
      <c r="F21" s="22"/>
      <c r="G21" s="22"/>
      <c r="H21" s="10"/>
      <c r="I21"/>
    </row>
    <row r="22" spans="1:9" ht="18" customHeight="1">
      <c r="A22" s="21">
        <v>18</v>
      </c>
      <c r="B22" s="22" t="s">
        <v>30</v>
      </c>
      <c r="C22" s="21">
        <v>1982</v>
      </c>
      <c r="D22" s="23" t="s">
        <v>17</v>
      </c>
      <c r="E22" s="21">
        <v>2</v>
      </c>
      <c r="F22" s="22"/>
      <c r="G22" s="22"/>
      <c r="H22" s="10"/>
      <c r="I22"/>
    </row>
    <row r="23" spans="1:9" ht="18" customHeight="1">
      <c r="A23" s="21">
        <v>19</v>
      </c>
      <c r="B23" s="22" t="s">
        <v>89</v>
      </c>
      <c r="C23" s="21">
        <v>1971</v>
      </c>
      <c r="D23" s="29" t="s">
        <v>17</v>
      </c>
      <c r="E23" s="21" t="s">
        <v>48</v>
      </c>
      <c r="F23" s="22"/>
      <c r="G23" s="22"/>
      <c r="H23" s="10"/>
      <c r="I23"/>
    </row>
    <row r="24" spans="1:9" ht="18" customHeight="1">
      <c r="A24" s="21">
        <v>20</v>
      </c>
      <c r="B24" s="22" t="s">
        <v>26</v>
      </c>
      <c r="C24" s="21">
        <v>1961</v>
      </c>
      <c r="D24" s="23" t="s">
        <v>17</v>
      </c>
      <c r="E24" s="21" t="s">
        <v>13</v>
      </c>
      <c r="F24" s="22"/>
      <c r="G24" s="22"/>
      <c r="H24" s="10"/>
      <c r="I24"/>
    </row>
    <row r="25" spans="1:9" ht="18" customHeight="1">
      <c r="A25" s="21">
        <v>21</v>
      </c>
      <c r="B25" s="22" t="s">
        <v>38</v>
      </c>
      <c r="C25" s="21">
        <v>1975</v>
      </c>
      <c r="D25" s="23" t="s">
        <v>17</v>
      </c>
      <c r="E25" s="21" t="s">
        <v>13</v>
      </c>
      <c r="F25" s="22"/>
      <c r="G25" s="22"/>
      <c r="H25" s="10"/>
      <c r="I25"/>
    </row>
    <row r="26" spans="1:9" ht="18" customHeight="1">
      <c r="A26" s="21">
        <v>22</v>
      </c>
      <c r="B26" s="22" t="s">
        <v>78</v>
      </c>
      <c r="C26" s="21">
        <v>1980</v>
      </c>
      <c r="D26" s="29" t="s">
        <v>40</v>
      </c>
      <c r="E26" s="21">
        <v>1</v>
      </c>
      <c r="F26" s="22"/>
      <c r="G26" s="22"/>
      <c r="H26" s="10"/>
      <c r="I26"/>
    </row>
    <row r="27" spans="1:9" ht="18" customHeight="1">
      <c r="A27" s="21">
        <v>23</v>
      </c>
      <c r="B27" s="22" t="s">
        <v>41</v>
      </c>
      <c r="C27" s="21">
        <v>1980</v>
      </c>
      <c r="D27" s="29" t="s">
        <v>40</v>
      </c>
      <c r="E27" s="21">
        <v>3</v>
      </c>
      <c r="F27" s="22"/>
      <c r="G27" s="22"/>
      <c r="H27" s="10"/>
      <c r="I27"/>
    </row>
    <row r="28" spans="1:9" ht="18" customHeight="1">
      <c r="A28" s="21">
        <v>24</v>
      </c>
      <c r="B28" s="22" t="s">
        <v>77</v>
      </c>
      <c r="C28" s="21">
        <v>1971</v>
      </c>
      <c r="D28" s="29" t="s">
        <v>40</v>
      </c>
      <c r="E28" s="21" t="s">
        <v>13</v>
      </c>
      <c r="F28" s="22"/>
      <c r="G28" s="22"/>
      <c r="H28" s="10"/>
      <c r="I28"/>
    </row>
    <row r="29" spans="1:9" ht="18" customHeight="1">
      <c r="A29" s="21">
        <v>25</v>
      </c>
      <c r="B29" s="22" t="s">
        <v>79</v>
      </c>
      <c r="C29" s="21">
        <v>1984</v>
      </c>
      <c r="D29" s="29" t="s">
        <v>40</v>
      </c>
      <c r="E29" s="21">
        <v>1</v>
      </c>
      <c r="F29" s="22"/>
      <c r="G29" s="22"/>
      <c r="H29" s="10"/>
      <c r="I29"/>
    </row>
    <row r="30" spans="1:9" ht="18" customHeight="1">
      <c r="A30" s="21">
        <v>26</v>
      </c>
      <c r="B30" s="22" t="s">
        <v>49</v>
      </c>
      <c r="C30" s="21">
        <v>1978</v>
      </c>
      <c r="D30" s="29" t="s">
        <v>20</v>
      </c>
      <c r="E30" s="21" t="s">
        <v>48</v>
      </c>
      <c r="F30" s="22"/>
      <c r="G30" s="22"/>
      <c r="H30" s="10"/>
      <c r="I30"/>
    </row>
    <row r="31" spans="1:9" ht="18" customHeight="1">
      <c r="A31" s="21">
        <v>27</v>
      </c>
      <c r="B31" s="24" t="s">
        <v>64</v>
      </c>
      <c r="C31" s="16">
        <v>1979</v>
      </c>
      <c r="D31" s="30" t="s">
        <v>65</v>
      </c>
      <c r="E31" s="16">
        <v>1</v>
      </c>
      <c r="F31" s="22"/>
      <c r="G31" s="22"/>
      <c r="H31" s="10"/>
      <c r="I31"/>
    </row>
    <row r="32" spans="1:9" ht="18" customHeight="1">
      <c r="A32" s="21">
        <v>28</v>
      </c>
      <c r="B32" s="24" t="s">
        <v>39</v>
      </c>
      <c r="C32" s="16">
        <v>1978</v>
      </c>
      <c r="D32" s="30" t="s">
        <v>65</v>
      </c>
      <c r="E32" s="21" t="s">
        <v>13</v>
      </c>
      <c r="F32" s="22"/>
      <c r="G32" s="22"/>
      <c r="H32" s="10"/>
      <c r="I32"/>
    </row>
    <row r="33" spans="1:9" ht="18" customHeight="1">
      <c r="A33" s="21">
        <v>29</v>
      </c>
      <c r="B33" s="24" t="s">
        <v>66</v>
      </c>
      <c r="C33" s="16">
        <v>1979</v>
      </c>
      <c r="D33" s="30" t="s">
        <v>65</v>
      </c>
      <c r="E33" s="21" t="s">
        <v>13</v>
      </c>
      <c r="F33" s="22"/>
      <c r="G33" s="22"/>
      <c r="H33" s="10"/>
      <c r="I33"/>
    </row>
    <row r="34" spans="1:9" ht="18" customHeight="1">
      <c r="A34" s="21">
        <v>30</v>
      </c>
      <c r="B34" s="22" t="s">
        <v>23</v>
      </c>
      <c r="C34" s="21">
        <v>1973</v>
      </c>
      <c r="D34" s="23" t="s">
        <v>24</v>
      </c>
      <c r="E34" s="21" t="s">
        <v>22</v>
      </c>
      <c r="F34" s="22"/>
      <c r="G34" s="22"/>
      <c r="H34" s="10"/>
      <c r="I34"/>
    </row>
    <row r="35" spans="1:9" ht="18" customHeight="1">
      <c r="A35" s="21">
        <v>31</v>
      </c>
      <c r="B35" s="23" t="s">
        <v>46</v>
      </c>
      <c r="C35" s="21">
        <v>1983</v>
      </c>
      <c r="D35" s="29" t="s">
        <v>24</v>
      </c>
      <c r="E35" s="21" t="s">
        <v>19</v>
      </c>
      <c r="F35" s="22"/>
      <c r="G35" s="22"/>
      <c r="H35" s="10"/>
      <c r="I35"/>
    </row>
    <row r="36" spans="1:9" ht="18" customHeight="1">
      <c r="A36" s="21">
        <v>32</v>
      </c>
      <c r="B36" s="22" t="s">
        <v>51</v>
      </c>
      <c r="C36" s="1">
        <v>1983</v>
      </c>
      <c r="D36" s="29" t="s">
        <v>63</v>
      </c>
      <c r="E36" s="21" t="s">
        <v>13</v>
      </c>
      <c r="F36" s="22"/>
      <c r="G36" s="22"/>
      <c r="H36" s="10"/>
      <c r="I36"/>
    </row>
    <row r="37" spans="1:9" ht="18" customHeight="1">
      <c r="A37" s="21">
        <v>33</v>
      </c>
      <c r="B37" s="22" t="s">
        <v>55</v>
      </c>
      <c r="C37" s="1">
        <v>1987</v>
      </c>
      <c r="D37" s="29" t="s">
        <v>63</v>
      </c>
      <c r="E37" s="21" t="s">
        <v>13</v>
      </c>
      <c r="F37" s="22"/>
      <c r="G37" s="22"/>
      <c r="H37" s="10"/>
      <c r="I37"/>
    </row>
    <row r="38" spans="1:9" ht="18" customHeight="1">
      <c r="A38" s="21">
        <v>34</v>
      </c>
      <c r="B38" s="22" t="s">
        <v>54</v>
      </c>
      <c r="C38" s="1">
        <v>1985</v>
      </c>
      <c r="D38" s="29" t="s">
        <v>63</v>
      </c>
      <c r="E38" s="21" t="s">
        <v>13</v>
      </c>
      <c r="F38" s="22"/>
      <c r="G38" s="22"/>
      <c r="H38" s="10"/>
      <c r="I38"/>
    </row>
    <row r="39" spans="1:9" ht="18" customHeight="1">
      <c r="A39" s="21">
        <v>35</v>
      </c>
      <c r="B39" s="22" t="s">
        <v>53</v>
      </c>
      <c r="C39" s="21">
        <v>1988</v>
      </c>
      <c r="D39" s="29" t="s">
        <v>63</v>
      </c>
      <c r="E39" s="21" t="s">
        <v>13</v>
      </c>
      <c r="F39" s="22"/>
      <c r="G39" s="22"/>
      <c r="H39" s="10"/>
      <c r="I39"/>
    </row>
    <row r="40" spans="1:9" ht="43.5" customHeight="1">
      <c r="A40" s="32"/>
      <c r="B40" s="33"/>
      <c r="C40" s="34"/>
      <c r="D40" s="35"/>
      <c r="E40" s="32"/>
      <c r="F40" s="33"/>
      <c r="G40" s="33"/>
      <c r="H40" s="36"/>
      <c r="I40"/>
    </row>
    <row r="41" spans="1:9" ht="33" customHeight="1">
      <c r="A41" s="32"/>
      <c r="B41" s="33"/>
      <c r="C41" s="34"/>
      <c r="D41" s="35"/>
      <c r="E41" s="32"/>
      <c r="F41" s="33"/>
      <c r="G41" s="33"/>
      <c r="H41" s="36"/>
      <c r="I41"/>
    </row>
    <row r="42" spans="1:9" ht="33" customHeight="1">
      <c r="A42" s="32"/>
      <c r="B42" s="33"/>
      <c r="C42" s="34"/>
      <c r="D42" s="35"/>
      <c r="E42" s="32"/>
      <c r="F42" s="33"/>
      <c r="G42" s="33"/>
      <c r="H42" s="36"/>
      <c r="I42"/>
    </row>
    <row r="43" spans="1:9" ht="15" customHeight="1">
      <c r="A43" s="89" t="s">
        <v>7</v>
      </c>
      <c r="B43" s="89"/>
      <c r="C43" s="89"/>
      <c r="D43" s="89"/>
      <c r="E43" s="89"/>
      <c r="F43" s="89"/>
      <c r="G43" s="89"/>
      <c r="H43" s="89"/>
      <c r="I43" s="89"/>
    </row>
    <row r="44" spans="6:9" ht="15" customHeight="1">
      <c r="F44" s="18"/>
      <c r="H44" s="20" t="s">
        <v>108</v>
      </c>
      <c r="I44"/>
    </row>
    <row r="45" spans="1:9" ht="15" customHeight="1">
      <c r="A45" s="90" t="s">
        <v>0</v>
      </c>
      <c r="B45" s="91" t="s">
        <v>1</v>
      </c>
      <c r="C45" s="91" t="s">
        <v>2</v>
      </c>
      <c r="D45" s="92" t="s">
        <v>3</v>
      </c>
      <c r="E45" s="1" t="s">
        <v>4</v>
      </c>
      <c r="F45" s="93" t="s">
        <v>107</v>
      </c>
      <c r="G45" s="93" t="s">
        <v>10</v>
      </c>
      <c r="H45" s="93" t="s">
        <v>11</v>
      </c>
      <c r="I45" s="4"/>
    </row>
    <row r="46" spans="1:9" ht="15" customHeight="1">
      <c r="A46" s="90"/>
      <c r="B46" s="91"/>
      <c r="C46" s="91"/>
      <c r="D46" s="92"/>
      <c r="E46" s="1" t="s">
        <v>6</v>
      </c>
      <c r="F46" s="94"/>
      <c r="G46" s="94"/>
      <c r="H46" s="94"/>
      <c r="I46"/>
    </row>
    <row r="47" spans="1:9" ht="15" customHeight="1">
      <c r="A47" s="21">
        <v>36</v>
      </c>
      <c r="B47" s="22" t="s">
        <v>61</v>
      </c>
      <c r="C47" s="1">
        <v>1982</v>
      </c>
      <c r="D47" s="29" t="s">
        <v>63</v>
      </c>
      <c r="E47" s="21" t="s">
        <v>48</v>
      </c>
      <c r="F47" s="22"/>
      <c r="G47" s="22"/>
      <c r="H47" s="10"/>
      <c r="I47"/>
    </row>
    <row r="48" spans="1:9" ht="15" customHeight="1">
      <c r="A48" s="21">
        <v>37</v>
      </c>
      <c r="B48" s="22" t="s">
        <v>60</v>
      </c>
      <c r="C48" s="21">
        <v>1985</v>
      </c>
      <c r="D48" s="29" t="s">
        <v>63</v>
      </c>
      <c r="E48" s="21">
        <v>3</v>
      </c>
      <c r="F48" s="22"/>
      <c r="G48" s="22"/>
      <c r="H48" s="10"/>
      <c r="I48"/>
    </row>
    <row r="49" spans="1:9" ht="15" customHeight="1">
      <c r="A49" s="21">
        <v>38</v>
      </c>
      <c r="B49" s="22" t="s">
        <v>50</v>
      </c>
      <c r="C49" s="1">
        <v>1983</v>
      </c>
      <c r="D49" s="29" t="s">
        <v>63</v>
      </c>
      <c r="E49" s="21" t="s">
        <v>13</v>
      </c>
      <c r="F49" s="22"/>
      <c r="G49" s="22"/>
      <c r="H49" s="10"/>
      <c r="I49"/>
    </row>
    <row r="50" spans="1:9" ht="15" customHeight="1">
      <c r="A50" s="21">
        <v>39</v>
      </c>
      <c r="B50" s="22" t="s">
        <v>52</v>
      </c>
      <c r="C50" s="1">
        <v>1985</v>
      </c>
      <c r="D50" s="29" t="s">
        <v>63</v>
      </c>
      <c r="E50" s="21" t="s">
        <v>13</v>
      </c>
      <c r="F50" s="22"/>
      <c r="G50" s="22"/>
      <c r="H50" s="10"/>
      <c r="I50"/>
    </row>
    <row r="51" spans="1:9" ht="15" customHeight="1">
      <c r="A51" s="21">
        <v>40</v>
      </c>
      <c r="B51" s="22" t="s">
        <v>58</v>
      </c>
      <c r="C51" s="1">
        <v>1984</v>
      </c>
      <c r="D51" s="29" t="s">
        <v>63</v>
      </c>
      <c r="E51" s="21">
        <v>3</v>
      </c>
      <c r="F51" s="22"/>
      <c r="G51" s="22"/>
      <c r="H51" s="10"/>
      <c r="I51"/>
    </row>
    <row r="52" spans="1:9" ht="16.5" customHeight="1">
      <c r="A52" s="21">
        <v>41</v>
      </c>
      <c r="B52" s="22" t="s">
        <v>56</v>
      </c>
      <c r="C52" s="1">
        <v>1983</v>
      </c>
      <c r="D52" s="29" t="s">
        <v>63</v>
      </c>
      <c r="E52" s="21">
        <v>1</v>
      </c>
      <c r="F52" s="22"/>
      <c r="G52" s="22"/>
      <c r="H52" s="10"/>
      <c r="I52"/>
    </row>
    <row r="53" spans="1:9" ht="16.5" customHeight="1">
      <c r="A53" s="21">
        <v>42</v>
      </c>
      <c r="B53" s="22" t="s">
        <v>59</v>
      </c>
      <c r="C53" s="1">
        <v>1984</v>
      </c>
      <c r="D53" s="29" t="s">
        <v>63</v>
      </c>
      <c r="E53" s="21">
        <v>3</v>
      </c>
      <c r="F53" s="22"/>
      <c r="G53" s="22"/>
      <c r="H53" s="10"/>
      <c r="I53"/>
    </row>
    <row r="54" spans="1:9" ht="16.5" customHeight="1">
      <c r="A54" s="21">
        <v>43</v>
      </c>
      <c r="B54" s="22" t="s">
        <v>57</v>
      </c>
      <c r="C54" s="1">
        <v>1985</v>
      </c>
      <c r="D54" s="29" t="s">
        <v>63</v>
      </c>
      <c r="E54" s="21">
        <v>3</v>
      </c>
      <c r="F54" s="22"/>
      <c r="G54" s="22"/>
      <c r="H54" s="10"/>
      <c r="I54"/>
    </row>
    <row r="55" spans="1:9" ht="16.5" customHeight="1">
      <c r="A55" s="21">
        <v>44</v>
      </c>
      <c r="B55" s="22" t="s">
        <v>62</v>
      </c>
      <c r="C55" s="21">
        <v>1981</v>
      </c>
      <c r="D55" s="29" t="s">
        <v>63</v>
      </c>
      <c r="E55" s="21" t="s">
        <v>13</v>
      </c>
      <c r="F55" s="22"/>
      <c r="G55" s="22"/>
      <c r="H55" s="10"/>
      <c r="I55"/>
    </row>
    <row r="56" spans="1:9" ht="16.5" customHeight="1">
      <c r="A56" s="21">
        <v>45</v>
      </c>
      <c r="B56" s="22" t="s">
        <v>45</v>
      </c>
      <c r="C56" s="21"/>
      <c r="D56" s="29" t="s">
        <v>106</v>
      </c>
      <c r="E56" s="21"/>
      <c r="F56" s="22"/>
      <c r="G56" s="22"/>
      <c r="H56" s="10"/>
      <c r="I56"/>
    </row>
    <row r="57" spans="1:9" ht="16.5" customHeight="1">
      <c r="A57" s="21">
        <v>46</v>
      </c>
      <c r="B57" s="22" t="s">
        <v>16</v>
      </c>
      <c r="C57" s="21">
        <v>1978</v>
      </c>
      <c r="D57" s="29" t="s">
        <v>29</v>
      </c>
      <c r="E57" s="21"/>
      <c r="F57" s="22"/>
      <c r="G57" s="22"/>
      <c r="H57" s="10"/>
      <c r="I57"/>
    </row>
    <row r="58" spans="1:9" ht="16.5" customHeight="1">
      <c r="A58" s="21">
        <v>47</v>
      </c>
      <c r="B58" s="22" t="s">
        <v>69</v>
      </c>
      <c r="C58" s="21">
        <v>1982</v>
      </c>
      <c r="D58" s="29" t="s">
        <v>14</v>
      </c>
      <c r="E58" s="21" t="s">
        <v>22</v>
      </c>
      <c r="F58" s="22"/>
      <c r="G58" s="22"/>
      <c r="H58" s="10"/>
      <c r="I58"/>
    </row>
    <row r="59" spans="1:9" ht="16.5" customHeight="1">
      <c r="A59" s="21">
        <v>48</v>
      </c>
      <c r="B59" s="22" t="s">
        <v>72</v>
      </c>
      <c r="C59" s="21">
        <v>1958</v>
      </c>
      <c r="D59" s="29" t="s">
        <v>14</v>
      </c>
      <c r="E59" s="21" t="s">
        <v>13</v>
      </c>
      <c r="F59" s="22"/>
      <c r="G59" s="22"/>
      <c r="H59" s="10"/>
      <c r="I59"/>
    </row>
    <row r="60" spans="1:9" ht="16.5" customHeight="1">
      <c r="A60" s="21">
        <v>49</v>
      </c>
      <c r="B60" s="22" t="s">
        <v>75</v>
      </c>
      <c r="C60" s="21">
        <v>1958</v>
      </c>
      <c r="D60" s="29" t="s">
        <v>14</v>
      </c>
      <c r="E60" s="21" t="s">
        <v>19</v>
      </c>
      <c r="F60" s="22"/>
      <c r="G60" s="22"/>
      <c r="H60" s="10"/>
      <c r="I60"/>
    </row>
    <row r="61" spans="1:9" ht="16.5" customHeight="1">
      <c r="A61" s="21">
        <v>50</v>
      </c>
      <c r="B61" s="22" t="s">
        <v>70</v>
      </c>
      <c r="C61" s="21">
        <v>1976</v>
      </c>
      <c r="D61" s="29" t="s">
        <v>14</v>
      </c>
      <c r="E61" s="31" t="s">
        <v>71</v>
      </c>
      <c r="F61" s="22"/>
      <c r="G61" s="22"/>
      <c r="H61" s="10"/>
      <c r="I61"/>
    </row>
    <row r="62" spans="1:9" ht="16.5" customHeight="1">
      <c r="A62" s="21">
        <v>51</v>
      </c>
      <c r="B62" s="22" t="s">
        <v>74</v>
      </c>
      <c r="C62" s="21">
        <v>1988</v>
      </c>
      <c r="D62" s="29" t="s">
        <v>14</v>
      </c>
      <c r="E62" s="21" t="s">
        <v>48</v>
      </c>
      <c r="F62" s="22"/>
      <c r="G62" s="22"/>
      <c r="H62" s="10"/>
      <c r="I62"/>
    </row>
    <row r="63" spans="1:9" ht="16.5" customHeight="1">
      <c r="A63" s="21">
        <v>52</v>
      </c>
      <c r="B63" s="22" t="s">
        <v>37</v>
      </c>
      <c r="C63" s="21">
        <v>1985</v>
      </c>
      <c r="D63" s="29" t="s">
        <v>14</v>
      </c>
      <c r="E63" s="21" t="s">
        <v>73</v>
      </c>
      <c r="F63" s="22"/>
      <c r="G63" s="22"/>
      <c r="H63" s="10"/>
      <c r="I63"/>
    </row>
    <row r="64" spans="1:9" ht="16.5" customHeight="1">
      <c r="A64" s="21">
        <v>53</v>
      </c>
      <c r="B64" s="22" t="s">
        <v>76</v>
      </c>
      <c r="C64" s="21">
        <v>1965</v>
      </c>
      <c r="D64" s="29" t="s">
        <v>14</v>
      </c>
      <c r="E64" s="21" t="s">
        <v>19</v>
      </c>
      <c r="F64" s="22"/>
      <c r="G64" s="22"/>
      <c r="H64" s="10"/>
      <c r="I64"/>
    </row>
    <row r="65" spans="1:9" ht="16.5" customHeight="1">
      <c r="A65" s="21">
        <v>54</v>
      </c>
      <c r="B65" s="22" t="s">
        <v>36</v>
      </c>
      <c r="C65" s="21">
        <v>1971</v>
      </c>
      <c r="D65" s="29" t="s">
        <v>14</v>
      </c>
      <c r="E65" s="21" t="s">
        <v>13</v>
      </c>
      <c r="F65" s="22"/>
      <c r="G65" s="22"/>
      <c r="H65" s="10"/>
      <c r="I65"/>
    </row>
    <row r="66" spans="1:9" ht="16.5" customHeight="1">
      <c r="A66" s="21">
        <v>55</v>
      </c>
      <c r="B66" s="22" t="s">
        <v>21</v>
      </c>
      <c r="C66" s="21">
        <v>1978</v>
      </c>
      <c r="D66" s="29" t="s">
        <v>14</v>
      </c>
      <c r="E66" s="21" t="s">
        <v>22</v>
      </c>
      <c r="F66" s="22"/>
      <c r="G66" s="22"/>
      <c r="H66" s="10"/>
      <c r="I66"/>
    </row>
    <row r="67" spans="1:9" ht="16.5" customHeight="1">
      <c r="A67" s="21">
        <v>56</v>
      </c>
      <c r="B67" s="22" t="s">
        <v>44</v>
      </c>
      <c r="C67" s="21">
        <v>1981</v>
      </c>
      <c r="D67" s="29" t="s">
        <v>14</v>
      </c>
      <c r="E67" s="21" t="s">
        <v>19</v>
      </c>
      <c r="F67" s="22"/>
      <c r="G67" s="22"/>
      <c r="H67" s="10"/>
      <c r="I67"/>
    </row>
    <row r="68" spans="1:9" ht="16.5" customHeight="1">
      <c r="A68" s="21">
        <v>57</v>
      </c>
      <c r="B68" s="22" t="s">
        <v>80</v>
      </c>
      <c r="C68" s="21">
        <v>1983</v>
      </c>
      <c r="D68" s="29" t="s">
        <v>34</v>
      </c>
      <c r="E68" s="21">
        <v>1</v>
      </c>
      <c r="F68" s="22"/>
      <c r="G68" s="22"/>
      <c r="H68" s="10"/>
      <c r="I68"/>
    </row>
    <row r="69" spans="1:9" ht="16.5" customHeight="1">
      <c r="A69" s="21">
        <v>58</v>
      </c>
      <c r="B69" s="22" t="s">
        <v>33</v>
      </c>
      <c r="C69" s="21">
        <v>1981</v>
      </c>
      <c r="D69" s="23" t="s">
        <v>34</v>
      </c>
      <c r="E69" s="21" t="s">
        <v>13</v>
      </c>
      <c r="F69" s="22"/>
      <c r="G69" s="22"/>
      <c r="H69" s="10"/>
      <c r="I69"/>
    </row>
    <row r="70" spans="1:9" ht="16.5" customHeight="1">
      <c r="A70" s="21">
        <v>59</v>
      </c>
      <c r="B70" s="22" t="s">
        <v>81</v>
      </c>
      <c r="C70" s="21">
        <v>1983</v>
      </c>
      <c r="D70" s="29" t="s">
        <v>34</v>
      </c>
      <c r="E70" s="21">
        <v>1</v>
      </c>
      <c r="F70" s="22"/>
      <c r="G70" s="22"/>
      <c r="H70" s="10"/>
      <c r="I70"/>
    </row>
    <row r="71" spans="1:9" ht="16.5" customHeight="1">
      <c r="A71" s="21">
        <v>60</v>
      </c>
      <c r="B71" s="25" t="s">
        <v>90</v>
      </c>
      <c r="C71" s="26">
        <v>1974</v>
      </c>
      <c r="D71" s="25" t="s">
        <v>34</v>
      </c>
      <c r="E71" s="26" t="s">
        <v>13</v>
      </c>
      <c r="F71" s="22"/>
      <c r="G71" s="22"/>
      <c r="H71" s="10"/>
      <c r="I71"/>
    </row>
    <row r="72" spans="1:9" ht="16.5" customHeight="1">
      <c r="A72" s="21">
        <v>61</v>
      </c>
      <c r="B72" s="22" t="s">
        <v>35</v>
      </c>
      <c r="C72" s="21">
        <v>1980</v>
      </c>
      <c r="D72" s="23" t="s">
        <v>34</v>
      </c>
      <c r="E72" s="21" t="s">
        <v>13</v>
      </c>
      <c r="F72" s="22"/>
      <c r="G72" s="22"/>
      <c r="H72" s="10"/>
      <c r="I72"/>
    </row>
    <row r="73" spans="1:9" ht="16.5" customHeight="1">
      <c r="A73" s="21">
        <v>62</v>
      </c>
      <c r="B73" s="24" t="s">
        <v>18</v>
      </c>
      <c r="C73" s="16">
        <v>1974</v>
      </c>
      <c r="D73" s="25" t="s">
        <v>34</v>
      </c>
      <c r="E73" s="16" t="s">
        <v>67</v>
      </c>
      <c r="F73" s="22"/>
      <c r="G73" s="22"/>
      <c r="H73" s="10"/>
      <c r="I73"/>
    </row>
    <row r="74" spans="1:9" ht="16.5" customHeight="1">
      <c r="A74" s="21">
        <v>63</v>
      </c>
      <c r="B74" s="22" t="s">
        <v>42</v>
      </c>
      <c r="C74" s="21">
        <v>1979</v>
      </c>
      <c r="D74" s="29" t="s">
        <v>34</v>
      </c>
      <c r="E74" s="21" t="s">
        <v>13</v>
      </c>
      <c r="F74" s="22"/>
      <c r="G74" s="22"/>
      <c r="H74" s="10"/>
      <c r="I74"/>
    </row>
    <row r="75" spans="1:9" ht="16.5" customHeight="1">
      <c r="A75" s="21">
        <v>64</v>
      </c>
      <c r="B75" s="22" t="s">
        <v>43</v>
      </c>
      <c r="C75" s="21">
        <v>1984</v>
      </c>
      <c r="D75" s="29" t="s">
        <v>34</v>
      </c>
      <c r="E75" s="21">
        <v>3</v>
      </c>
      <c r="F75" s="22"/>
      <c r="G75" s="22"/>
      <c r="H75" s="10"/>
      <c r="I75"/>
    </row>
    <row r="76" spans="1:9" ht="16.5" customHeight="1">
      <c r="A76" s="21">
        <v>65</v>
      </c>
      <c r="B76" s="22" t="s">
        <v>25</v>
      </c>
      <c r="C76" s="21">
        <v>1977</v>
      </c>
      <c r="D76" s="25" t="s">
        <v>34</v>
      </c>
      <c r="E76" s="21" t="s">
        <v>19</v>
      </c>
      <c r="F76" s="22"/>
      <c r="G76" s="22"/>
      <c r="H76" s="10"/>
      <c r="I76"/>
    </row>
    <row r="77" spans="1:9" ht="16.5" customHeight="1">
      <c r="A77" s="21">
        <v>66</v>
      </c>
      <c r="B77" s="22" t="s">
        <v>47</v>
      </c>
      <c r="C77" s="21">
        <v>1980</v>
      </c>
      <c r="D77" s="29" t="s">
        <v>34</v>
      </c>
      <c r="E77" s="21">
        <v>1</v>
      </c>
      <c r="F77" s="22"/>
      <c r="G77" s="22"/>
      <c r="H77" s="10"/>
      <c r="I77"/>
    </row>
    <row r="78" spans="1:9" ht="16.5" customHeight="1">
      <c r="A78" s="21">
        <v>67</v>
      </c>
      <c r="B78" s="22" t="s">
        <v>28</v>
      </c>
      <c r="C78" s="21">
        <v>1963</v>
      </c>
      <c r="D78" s="23" t="s">
        <v>27</v>
      </c>
      <c r="E78" s="21">
        <v>1</v>
      </c>
      <c r="F78" s="22"/>
      <c r="G78" s="22"/>
      <c r="H78" s="10"/>
      <c r="I78"/>
    </row>
    <row r="79" spans="1:9" ht="16.5" customHeight="1">
      <c r="A79" s="21">
        <v>68</v>
      </c>
      <c r="B79" s="22" t="s">
        <v>31</v>
      </c>
      <c r="C79" s="21">
        <v>1968</v>
      </c>
      <c r="D79" s="23" t="s">
        <v>27</v>
      </c>
      <c r="E79" s="21" t="s">
        <v>13</v>
      </c>
      <c r="F79" s="22"/>
      <c r="G79" s="22"/>
      <c r="H79" s="10"/>
      <c r="I79"/>
    </row>
    <row r="80" spans="1:9" ht="16.5" customHeight="1">
      <c r="A80" s="21">
        <v>69</v>
      </c>
      <c r="B80" s="22" t="s">
        <v>32</v>
      </c>
      <c r="C80" s="21">
        <v>1976</v>
      </c>
      <c r="D80" s="23" t="s">
        <v>27</v>
      </c>
      <c r="E80" s="21" t="s">
        <v>13</v>
      </c>
      <c r="F80" s="10"/>
      <c r="G80" s="10"/>
      <c r="H80" s="10"/>
      <c r="I80"/>
    </row>
    <row r="81" spans="1:9" ht="16.5" customHeight="1">
      <c r="A81" s="21">
        <v>70</v>
      </c>
      <c r="B81" s="24" t="s">
        <v>68</v>
      </c>
      <c r="C81" s="16">
        <v>1980</v>
      </c>
      <c r="D81" s="30"/>
      <c r="E81" s="16">
        <v>1</v>
      </c>
      <c r="F81" s="22"/>
      <c r="G81" s="22"/>
      <c r="H81" s="10"/>
      <c r="I81"/>
    </row>
  </sheetData>
  <mergeCells count="16">
    <mergeCell ref="A43:I43"/>
    <mergeCell ref="A45:A46"/>
    <mergeCell ref="B45:B46"/>
    <mergeCell ref="C45:C46"/>
    <mergeCell ref="D45:D46"/>
    <mergeCell ref="F45:F46"/>
    <mergeCell ref="G45:G46"/>
    <mergeCell ref="H45:H46"/>
    <mergeCell ref="A1:I1"/>
    <mergeCell ref="A3:A4"/>
    <mergeCell ref="B3:B4"/>
    <mergeCell ref="C3:C4"/>
    <mergeCell ref="D3:D4"/>
    <mergeCell ref="G3:G4"/>
    <mergeCell ref="H3:H4"/>
    <mergeCell ref="F3:F4"/>
  </mergeCells>
  <printOptions/>
  <pageMargins left="0.7874015748031497" right="0.5511811023622047" top="0.72" bottom="0.5511811023622047" header="0.35" footer="0.5118110236220472"/>
  <pageSetup horizontalDpi="300" verticalDpi="300" orientation="portrait" paperSize="9" scale="93" r:id="rId2"/>
  <headerFooter alignWithMargins="0">
    <oddHeader>&amp;L
5-6 июля 2003г.&amp;CФедерация альпинизма, скалолазания и ледолазания СПб&amp;R
пос.Хийтола</oddHeader>
    <oddFooter>&amp;LГл.судья соревнований:
Гл.секретарь соревнований:&amp;RКлементьев М.П.
Могучая Т.В.</oddFooter>
  </headerFooter>
  <rowBreaks count="1" manualBreakCount="1">
    <brk id="42" max="7" man="1"/>
  </rowBreaks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="60" zoomScaleNormal="60" workbookViewId="0" topLeftCell="A1">
      <selection activeCell="A24" sqref="A5:IV24"/>
    </sheetView>
  </sheetViews>
  <sheetFormatPr defaultColWidth="9.00390625" defaultRowHeight="12.75"/>
  <cols>
    <col min="1" max="1" width="3.125" style="2" customWidth="1"/>
    <col min="2" max="2" width="25.125" style="0" customWidth="1"/>
    <col min="3" max="3" width="4.375" style="0" customWidth="1"/>
    <col min="4" max="4" width="12.625" style="3" customWidth="1"/>
    <col min="5" max="5" width="9.375" style="4" customWidth="1"/>
    <col min="6" max="6" width="9.625" style="0" customWidth="1"/>
    <col min="7" max="7" width="11.375" style="0" customWidth="1"/>
    <col min="8" max="8" width="11.75390625" style="0" customWidth="1"/>
    <col min="9" max="9" width="10.125" style="0" customWidth="1"/>
  </cols>
  <sheetData>
    <row r="1" spans="1:9" ht="15.75">
      <c r="A1" s="96" t="s">
        <v>7</v>
      </c>
      <c r="B1" s="96"/>
      <c r="C1" s="96"/>
      <c r="D1" s="96"/>
      <c r="E1" s="96"/>
      <c r="F1" s="96"/>
      <c r="G1" s="96"/>
      <c r="H1" s="96"/>
      <c r="I1" s="96"/>
    </row>
    <row r="2" ht="10.5" customHeight="1">
      <c r="I2" s="5" t="s">
        <v>12</v>
      </c>
    </row>
    <row r="3" spans="1:9" s="4" customFormat="1" ht="12.75" customHeight="1">
      <c r="A3" s="95" t="s">
        <v>0</v>
      </c>
      <c r="B3" s="91" t="s">
        <v>1</v>
      </c>
      <c r="C3" s="91" t="s">
        <v>2</v>
      </c>
      <c r="D3" s="90" t="s">
        <v>3</v>
      </c>
      <c r="E3" s="90" t="s">
        <v>4</v>
      </c>
      <c r="F3" s="90"/>
      <c r="G3" s="95" t="s">
        <v>9</v>
      </c>
      <c r="H3" s="95" t="s">
        <v>10</v>
      </c>
      <c r="I3" s="95" t="s">
        <v>11</v>
      </c>
    </row>
    <row r="4" spans="1:9" ht="12.75" customHeight="1">
      <c r="A4" s="95"/>
      <c r="B4" s="91"/>
      <c r="C4" s="91"/>
      <c r="D4" s="90"/>
      <c r="E4" s="1" t="s">
        <v>5</v>
      </c>
      <c r="F4" s="1" t="s">
        <v>6</v>
      </c>
      <c r="G4" s="95"/>
      <c r="H4" s="95"/>
      <c r="I4" s="95"/>
    </row>
    <row r="5" spans="1:9" ht="27.75" customHeight="1">
      <c r="A5" s="7">
        <v>71</v>
      </c>
      <c r="B5" s="10"/>
      <c r="C5" s="7"/>
      <c r="D5" s="6"/>
      <c r="E5" s="6"/>
      <c r="F5" s="10"/>
      <c r="G5" s="10"/>
      <c r="H5" s="10"/>
      <c r="I5" s="10"/>
    </row>
    <row r="6" spans="1:9" ht="27.75" customHeight="1">
      <c r="A6" s="7">
        <v>72</v>
      </c>
      <c r="B6" s="10"/>
      <c r="C6" s="7"/>
      <c r="D6" s="6"/>
      <c r="E6" s="6"/>
      <c r="F6" s="10"/>
      <c r="G6" s="10"/>
      <c r="H6" s="10"/>
      <c r="I6" s="10"/>
    </row>
    <row r="7" spans="1:9" ht="27.75" customHeight="1">
      <c r="A7" s="7">
        <v>73</v>
      </c>
      <c r="B7" s="10"/>
      <c r="C7" s="7"/>
      <c r="D7" s="6"/>
      <c r="E7" s="6"/>
      <c r="F7" s="10"/>
      <c r="G7" s="10"/>
      <c r="H7" s="10"/>
      <c r="I7" s="10"/>
    </row>
    <row r="8" spans="1:9" ht="27.75" customHeight="1">
      <c r="A8" s="7">
        <v>74</v>
      </c>
      <c r="B8" s="11"/>
      <c r="C8" s="12"/>
      <c r="D8" s="13"/>
      <c r="E8" s="13"/>
      <c r="F8" s="10"/>
      <c r="G8" s="10"/>
      <c r="H8" s="10"/>
      <c r="I8" s="10"/>
    </row>
    <row r="9" spans="1:9" ht="27.75" customHeight="1">
      <c r="A9" s="7">
        <v>75</v>
      </c>
      <c r="B9" s="10"/>
      <c r="C9" s="7"/>
      <c r="D9" s="6"/>
      <c r="E9" s="13"/>
      <c r="F9" s="10"/>
      <c r="G9" s="10"/>
      <c r="H9" s="10"/>
      <c r="I9" s="10"/>
    </row>
    <row r="10" spans="1:9" ht="27.75" customHeight="1">
      <c r="A10" s="7">
        <v>76</v>
      </c>
      <c r="B10" s="10"/>
      <c r="C10" s="7"/>
      <c r="D10" s="6"/>
      <c r="E10" s="6"/>
      <c r="F10" s="10"/>
      <c r="G10" s="10"/>
      <c r="H10" s="10"/>
      <c r="I10" s="10"/>
    </row>
    <row r="11" spans="1:9" ht="27.75" customHeight="1">
      <c r="A11" s="7">
        <v>77</v>
      </c>
      <c r="B11" s="10"/>
      <c r="C11" s="7"/>
      <c r="D11" s="6"/>
      <c r="E11" s="6"/>
      <c r="F11" s="10"/>
      <c r="G11" s="10"/>
      <c r="H11" s="10"/>
      <c r="I11" s="10"/>
    </row>
    <row r="12" spans="1:9" ht="27.75" customHeight="1">
      <c r="A12" s="7">
        <v>78</v>
      </c>
      <c r="B12" s="10"/>
      <c r="C12" s="7"/>
      <c r="D12" s="6"/>
      <c r="E12" s="6"/>
      <c r="F12" s="10"/>
      <c r="G12" s="10"/>
      <c r="H12" s="10"/>
      <c r="I12" s="10"/>
    </row>
    <row r="13" spans="1:9" ht="27.75" customHeight="1">
      <c r="A13" s="7">
        <v>79</v>
      </c>
      <c r="B13" s="10"/>
      <c r="C13" s="7"/>
      <c r="D13" s="6"/>
      <c r="E13" s="6"/>
      <c r="F13" s="10"/>
      <c r="G13" s="10"/>
      <c r="H13" s="10"/>
      <c r="I13" s="10"/>
    </row>
    <row r="14" spans="1:9" ht="27.75" customHeight="1">
      <c r="A14" s="7">
        <v>80</v>
      </c>
      <c r="B14" s="10"/>
      <c r="C14" s="7"/>
      <c r="D14" s="6"/>
      <c r="E14" s="6"/>
      <c r="F14" s="10"/>
      <c r="G14" s="10"/>
      <c r="H14" s="10"/>
      <c r="I14" s="10"/>
    </row>
    <row r="15" spans="1:9" ht="27.75" customHeight="1">
      <c r="A15" s="7">
        <v>81</v>
      </c>
      <c r="B15" s="10"/>
      <c r="C15" s="7"/>
      <c r="D15" s="6"/>
      <c r="E15" s="14"/>
      <c r="F15" s="10"/>
      <c r="G15" s="10"/>
      <c r="H15" s="10"/>
      <c r="I15" s="10"/>
    </row>
    <row r="16" spans="1:9" ht="27.75" customHeight="1">
      <c r="A16" s="7">
        <v>82</v>
      </c>
      <c r="B16" s="10"/>
      <c r="C16" s="7"/>
      <c r="D16" s="6"/>
      <c r="E16" s="6"/>
      <c r="F16" s="10"/>
      <c r="G16" s="10"/>
      <c r="H16" s="10"/>
      <c r="I16" s="10"/>
    </row>
    <row r="17" spans="1:9" ht="27.75" customHeight="1">
      <c r="A17" s="7">
        <v>83</v>
      </c>
      <c r="B17" s="10"/>
      <c r="C17" s="7"/>
      <c r="D17" s="6"/>
      <c r="E17" s="6"/>
      <c r="F17" s="10"/>
      <c r="G17" s="10"/>
      <c r="H17" s="10"/>
      <c r="I17" s="10"/>
    </row>
    <row r="18" spans="1:9" ht="27.75" customHeight="1">
      <c r="A18" s="7">
        <v>84</v>
      </c>
      <c r="B18" s="10"/>
      <c r="C18" s="7"/>
      <c r="D18" s="6"/>
      <c r="E18" s="6"/>
      <c r="F18" s="10"/>
      <c r="G18" s="10"/>
      <c r="H18" s="10"/>
      <c r="I18" s="10"/>
    </row>
    <row r="19" spans="1:9" ht="27.75" customHeight="1">
      <c r="A19" s="7">
        <v>85</v>
      </c>
      <c r="B19" s="10"/>
      <c r="C19" s="7"/>
      <c r="D19" s="6"/>
      <c r="E19" s="6"/>
      <c r="F19" s="10"/>
      <c r="G19" s="10"/>
      <c r="H19" s="10"/>
      <c r="I19" s="10"/>
    </row>
    <row r="20" spans="1:9" ht="27.75" customHeight="1">
      <c r="A20" s="7">
        <v>86</v>
      </c>
      <c r="B20" s="10"/>
      <c r="C20" s="7"/>
      <c r="D20" s="6"/>
      <c r="E20" s="6"/>
      <c r="F20" s="10"/>
      <c r="G20" s="10"/>
      <c r="H20" s="10"/>
      <c r="I20" s="10"/>
    </row>
    <row r="21" spans="1:9" ht="27.75" customHeight="1">
      <c r="A21" s="7">
        <v>87</v>
      </c>
      <c r="B21" s="8"/>
      <c r="C21" s="7"/>
      <c r="D21" s="9"/>
      <c r="E21" s="9"/>
      <c r="F21" s="10"/>
      <c r="G21" s="10"/>
      <c r="H21" s="10"/>
      <c r="I21" s="10"/>
    </row>
    <row r="22" spans="1:9" ht="27.75" customHeight="1">
      <c r="A22" s="7">
        <v>88</v>
      </c>
      <c r="B22" s="10"/>
      <c r="C22" s="7"/>
      <c r="D22" s="6"/>
      <c r="E22" s="6"/>
      <c r="F22" s="10"/>
      <c r="G22" s="10"/>
      <c r="H22" s="10"/>
      <c r="I22" s="10"/>
    </row>
    <row r="23" spans="1:9" ht="27.75" customHeight="1">
      <c r="A23" s="7">
        <v>89</v>
      </c>
      <c r="B23" s="10"/>
      <c r="C23" s="7"/>
      <c r="D23" s="6"/>
      <c r="E23" s="6"/>
      <c r="F23" s="10"/>
      <c r="G23" s="10"/>
      <c r="H23" s="10"/>
      <c r="I23" s="10"/>
    </row>
    <row r="24" spans="1:9" ht="27.75" customHeight="1">
      <c r="A24" s="7">
        <v>90</v>
      </c>
      <c r="B24" s="10"/>
      <c r="C24" s="7"/>
      <c r="D24" s="6"/>
      <c r="E24" s="15"/>
      <c r="F24" s="10"/>
      <c r="G24" s="10"/>
      <c r="H24" s="10"/>
      <c r="I24" s="10"/>
    </row>
  </sheetData>
  <mergeCells count="9">
    <mergeCell ref="I3:I4"/>
    <mergeCell ref="A1:I1"/>
    <mergeCell ref="A3:A4"/>
    <mergeCell ref="B3:B4"/>
    <mergeCell ref="C3:C4"/>
    <mergeCell ref="D3:D4"/>
    <mergeCell ref="E3:F3"/>
    <mergeCell ref="G3:G4"/>
    <mergeCell ref="H3:H4"/>
  </mergeCells>
  <printOptions/>
  <pageMargins left="0.5118110236220472" right="0.2755905511811024" top="0.8" bottom="0" header="0.38" footer="0"/>
  <pageSetup horizontalDpi="600" verticalDpi="600" orientation="portrait" paperSize="9" scale="99" r:id="rId2"/>
  <headerFooter alignWithMargins="0">
    <oddHeader>&amp;L
5-6 июля 2003г.&amp;CФедерация альпинизма, скалолазания и ледолазания СПб&amp;R
пос.Хийтола</oddHeader>
    <oddFooter>&amp;LГл.судья:
Гл.секретарь:&amp;RКлементьев М.П.
Могучая Т.В.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1"/>
  <sheetViews>
    <sheetView workbookViewId="0" topLeftCell="A1">
      <selection activeCell="A40" sqref="A1:IV16384"/>
    </sheetView>
  </sheetViews>
  <sheetFormatPr defaultColWidth="9.00390625" defaultRowHeight="12.75"/>
  <cols>
    <col min="1" max="1" width="3.375" style="0" customWidth="1"/>
    <col min="2" max="2" width="3.625" style="17" customWidth="1"/>
    <col min="3" max="3" width="25.125" style="18" customWidth="1"/>
    <col min="4" max="4" width="4.875" style="17" customWidth="1"/>
    <col min="5" max="5" width="5.625" style="17" customWidth="1"/>
    <col min="6" max="6" width="14.125" style="28" customWidth="1"/>
    <col min="7" max="7" width="9.375" style="19" customWidth="1"/>
    <col min="8" max="8" width="8.75390625" style="17" customWidth="1"/>
    <col min="9" max="9" width="8.75390625" style="45" customWidth="1"/>
    <col min="10" max="11" width="8.75390625" style="18" hidden="1" customWidth="1"/>
    <col min="12" max="12" width="6.25390625" style="2" customWidth="1"/>
  </cols>
  <sheetData>
    <row r="1" spans="1:11" ht="12.75">
      <c r="A1" s="89" t="s">
        <v>133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0:11" ht="10.5" customHeight="1">
      <c r="J2" s="20"/>
      <c r="K2"/>
    </row>
    <row r="3" spans="1:12" s="4" customFormat="1" ht="12.75" customHeight="1">
      <c r="A3" s="95" t="s">
        <v>125</v>
      </c>
      <c r="B3" s="93" t="s">
        <v>126</v>
      </c>
      <c r="C3" s="97" t="s">
        <v>1</v>
      </c>
      <c r="D3" s="97" t="s">
        <v>130</v>
      </c>
      <c r="E3" s="97" t="s">
        <v>2</v>
      </c>
      <c r="F3" s="93" t="s">
        <v>3</v>
      </c>
      <c r="G3" s="93" t="s">
        <v>4</v>
      </c>
      <c r="H3" s="101" t="s">
        <v>134</v>
      </c>
      <c r="I3" s="102"/>
      <c r="J3" s="90" t="s">
        <v>109</v>
      </c>
      <c r="K3" s="90"/>
      <c r="L3" s="99" t="s">
        <v>135</v>
      </c>
    </row>
    <row r="4" spans="1:12" s="4" customFormat="1" ht="12.75" customHeight="1">
      <c r="A4" s="95"/>
      <c r="B4" s="94"/>
      <c r="C4" s="98"/>
      <c r="D4" s="98"/>
      <c r="E4" s="98"/>
      <c r="F4" s="94"/>
      <c r="G4" s="94"/>
      <c r="H4" s="37" t="s">
        <v>127</v>
      </c>
      <c r="I4" s="44" t="s">
        <v>128</v>
      </c>
      <c r="J4" s="1"/>
      <c r="K4" s="38"/>
      <c r="L4" s="100"/>
    </row>
    <row r="5" spans="1:12" ht="12.75" customHeight="1">
      <c r="A5" s="10">
        <v>27</v>
      </c>
      <c r="B5" s="16">
        <v>51</v>
      </c>
      <c r="C5" s="22" t="s">
        <v>25</v>
      </c>
      <c r="D5" s="21" t="s">
        <v>131</v>
      </c>
      <c r="E5" s="21">
        <v>1977</v>
      </c>
      <c r="F5" s="25" t="s">
        <v>34</v>
      </c>
      <c r="G5" s="21" t="s">
        <v>19</v>
      </c>
      <c r="H5" s="21" t="s">
        <v>129</v>
      </c>
      <c r="I5" s="46">
        <v>0.0013967592592592593</v>
      </c>
      <c r="J5" s="10"/>
      <c r="K5" s="10"/>
      <c r="L5" s="7">
        <v>1</v>
      </c>
    </row>
    <row r="6" spans="1:12" ht="12.75" customHeight="1">
      <c r="A6" s="10">
        <v>44</v>
      </c>
      <c r="B6" s="16">
        <v>66</v>
      </c>
      <c r="C6" s="22" t="s">
        <v>32</v>
      </c>
      <c r="D6" s="21" t="s">
        <v>131</v>
      </c>
      <c r="E6" s="21">
        <v>1976</v>
      </c>
      <c r="F6" s="23" t="s">
        <v>27</v>
      </c>
      <c r="G6" s="21" t="s">
        <v>13</v>
      </c>
      <c r="H6" s="21" t="s">
        <v>129</v>
      </c>
      <c r="I6" s="46">
        <v>0.0014907407407407406</v>
      </c>
      <c r="J6" s="10"/>
      <c r="K6" s="10"/>
      <c r="L6" s="7">
        <v>2</v>
      </c>
    </row>
    <row r="7" spans="1:12" ht="12.75" customHeight="1">
      <c r="A7" s="10">
        <v>18</v>
      </c>
      <c r="B7" s="16">
        <v>40</v>
      </c>
      <c r="C7" s="22" t="s">
        <v>75</v>
      </c>
      <c r="D7" s="21" t="s">
        <v>131</v>
      </c>
      <c r="E7" s="21">
        <v>1958</v>
      </c>
      <c r="F7" s="29" t="s">
        <v>14</v>
      </c>
      <c r="G7" s="21" t="s">
        <v>19</v>
      </c>
      <c r="H7" s="21" t="s">
        <v>129</v>
      </c>
      <c r="I7" s="46">
        <v>0.0016732638888888888</v>
      </c>
      <c r="J7" s="10"/>
      <c r="K7" s="10"/>
      <c r="L7" s="7">
        <v>3</v>
      </c>
    </row>
    <row r="8" spans="1:12" ht="12.75" customHeight="1">
      <c r="A8" s="10">
        <v>31</v>
      </c>
      <c r="B8" s="16">
        <v>56</v>
      </c>
      <c r="C8" s="24" t="s">
        <v>23</v>
      </c>
      <c r="D8" s="16" t="s">
        <v>131</v>
      </c>
      <c r="E8" s="16">
        <v>1973</v>
      </c>
      <c r="F8" s="30" t="s">
        <v>24</v>
      </c>
      <c r="G8" s="16" t="s">
        <v>22</v>
      </c>
      <c r="H8" s="21" t="s">
        <v>129</v>
      </c>
      <c r="I8" s="46">
        <v>0.001727314814814815</v>
      </c>
      <c r="J8" s="10"/>
      <c r="K8" s="10"/>
      <c r="L8" s="7">
        <v>4</v>
      </c>
    </row>
    <row r="9" spans="1:12" ht="12.75" customHeight="1">
      <c r="A9" s="10">
        <v>15</v>
      </c>
      <c r="B9" s="16">
        <v>63</v>
      </c>
      <c r="C9" s="24" t="s">
        <v>104</v>
      </c>
      <c r="D9" s="16" t="s">
        <v>131</v>
      </c>
      <c r="E9" s="16">
        <v>1987</v>
      </c>
      <c r="F9" s="41" t="s">
        <v>86</v>
      </c>
      <c r="G9" s="42" t="s">
        <v>13</v>
      </c>
      <c r="H9" s="21" t="s">
        <v>129</v>
      </c>
      <c r="I9" s="46">
        <v>0.0017630787037037036</v>
      </c>
      <c r="J9" s="10"/>
      <c r="K9" s="10"/>
      <c r="L9" s="7">
        <v>5</v>
      </c>
    </row>
    <row r="10" spans="1:12" ht="12.75" customHeight="1">
      <c r="A10" s="10">
        <v>33</v>
      </c>
      <c r="B10" s="16">
        <v>70</v>
      </c>
      <c r="C10" s="27" t="s">
        <v>119</v>
      </c>
      <c r="D10" s="26" t="s">
        <v>131</v>
      </c>
      <c r="E10" s="21">
        <v>1984</v>
      </c>
      <c r="F10" s="29" t="s">
        <v>88</v>
      </c>
      <c r="G10" s="1" t="s">
        <v>13</v>
      </c>
      <c r="H10" s="21" t="s">
        <v>129</v>
      </c>
      <c r="I10" s="46">
        <v>0.0017994212962962964</v>
      </c>
      <c r="J10" s="10"/>
      <c r="K10" s="10"/>
      <c r="L10" s="7">
        <v>6</v>
      </c>
    </row>
    <row r="11" spans="1:12" ht="12.75" customHeight="1">
      <c r="A11" s="10">
        <v>26</v>
      </c>
      <c r="B11" s="16">
        <v>73</v>
      </c>
      <c r="C11" s="27" t="s">
        <v>26</v>
      </c>
      <c r="D11" s="26" t="s">
        <v>131</v>
      </c>
      <c r="E11" s="21">
        <v>1961</v>
      </c>
      <c r="F11" s="29" t="s">
        <v>17</v>
      </c>
      <c r="G11" s="1" t="s">
        <v>13</v>
      </c>
      <c r="H11" s="21" t="s">
        <v>129</v>
      </c>
      <c r="I11" s="46">
        <v>0.0019067129629629631</v>
      </c>
      <c r="J11" s="10"/>
      <c r="K11" s="10"/>
      <c r="L11" s="7">
        <v>7</v>
      </c>
    </row>
    <row r="12" spans="1:12" ht="12.75" customHeight="1">
      <c r="A12" s="10">
        <v>68</v>
      </c>
      <c r="B12" s="16">
        <v>69</v>
      </c>
      <c r="C12" s="22" t="s">
        <v>62</v>
      </c>
      <c r="D12" s="21" t="s">
        <v>131</v>
      </c>
      <c r="E12" s="21">
        <v>1981</v>
      </c>
      <c r="F12" s="29" t="s">
        <v>63</v>
      </c>
      <c r="G12" s="21" t="s">
        <v>13</v>
      </c>
      <c r="H12" s="21" t="s">
        <v>129</v>
      </c>
      <c r="I12" s="46">
        <v>0.0019105324074074074</v>
      </c>
      <c r="J12" s="10"/>
      <c r="K12" s="10"/>
      <c r="L12" s="7">
        <v>8</v>
      </c>
    </row>
    <row r="13" spans="1:12" ht="12.75" customHeight="1">
      <c r="A13" s="10">
        <v>57</v>
      </c>
      <c r="B13" s="16">
        <v>45</v>
      </c>
      <c r="C13" s="43" t="s">
        <v>95</v>
      </c>
      <c r="D13" s="40" t="s">
        <v>131</v>
      </c>
      <c r="E13" s="40">
        <v>1987</v>
      </c>
      <c r="F13" s="43" t="s">
        <v>94</v>
      </c>
      <c r="G13" s="40" t="s">
        <v>13</v>
      </c>
      <c r="H13" s="21" t="s">
        <v>129</v>
      </c>
      <c r="I13" s="46">
        <v>0.0019810185185185182</v>
      </c>
      <c r="J13" s="10"/>
      <c r="K13" s="10"/>
      <c r="L13" s="7">
        <v>9</v>
      </c>
    </row>
    <row r="14" spans="1:12" ht="12.75" customHeight="1">
      <c r="A14" s="10">
        <v>32</v>
      </c>
      <c r="B14" s="16">
        <v>29</v>
      </c>
      <c r="C14" s="22" t="s">
        <v>44</v>
      </c>
      <c r="D14" s="21" t="s">
        <v>131</v>
      </c>
      <c r="E14" s="21">
        <v>1981</v>
      </c>
      <c r="F14" s="29" t="s">
        <v>14</v>
      </c>
      <c r="G14" s="21" t="s">
        <v>19</v>
      </c>
      <c r="H14" s="21" t="s">
        <v>129</v>
      </c>
      <c r="I14" s="46">
        <v>0.001992939814814815</v>
      </c>
      <c r="J14" s="10"/>
      <c r="K14" s="10"/>
      <c r="L14" s="7">
        <v>10</v>
      </c>
    </row>
    <row r="15" spans="1:12" ht="12.75" customHeight="1">
      <c r="A15" s="10">
        <v>43</v>
      </c>
      <c r="B15" s="16">
        <v>68</v>
      </c>
      <c r="C15" s="27" t="s">
        <v>117</v>
      </c>
      <c r="D15" s="26" t="s">
        <v>131</v>
      </c>
      <c r="E15" s="21">
        <v>1987</v>
      </c>
      <c r="F15" s="29" t="s">
        <v>88</v>
      </c>
      <c r="G15" s="1">
        <v>1</v>
      </c>
      <c r="H15" s="21" t="s">
        <v>129</v>
      </c>
      <c r="I15" s="46">
        <v>0.0021225694444444447</v>
      </c>
      <c r="J15" s="10"/>
      <c r="K15" s="10"/>
      <c r="L15" s="7">
        <v>11</v>
      </c>
    </row>
    <row r="16" spans="1:12" ht="12.75" customHeight="1">
      <c r="A16" s="10">
        <v>46</v>
      </c>
      <c r="B16" s="16">
        <v>49</v>
      </c>
      <c r="C16" s="22" t="s">
        <v>42</v>
      </c>
      <c r="D16" s="21" t="s">
        <v>131</v>
      </c>
      <c r="E16" s="21">
        <v>1979</v>
      </c>
      <c r="F16" s="29" t="s">
        <v>29</v>
      </c>
      <c r="G16" s="21" t="s">
        <v>13</v>
      </c>
      <c r="H16" s="21" t="s">
        <v>129</v>
      </c>
      <c r="I16" s="46">
        <v>0.0021939814814814817</v>
      </c>
      <c r="J16" s="10"/>
      <c r="K16" s="10"/>
      <c r="L16" s="7">
        <v>12</v>
      </c>
    </row>
    <row r="17" spans="1:12" ht="12.75" customHeight="1">
      <c r="A17" s="10">
        <v>29</v>
      </c>
      <c r="B17" s="16">
        <v>36</v>
      </c>
      <c r="C17" s="24" t="s">
        <v>66</v>
      </c>
      <c r="D17" s="16" t="s">
        <v>131</v>
      </c>
      <c r="E17" s="16">
        <v>1979</v>
      </c>
      <c r="F17" s="30" t="s">
        <v>65</v>
      </c>
      <c r="G17" s="16" t="s">
        <v>13</v>
      </c>
      <c r="H17" s="21" t="s">
        <v>129</v>
      </c>
      <c r="I17" s="46">
        <v>0.002285763888888889</v>
      </c>
      <c r="J17" s="10"/>
      <c r="K17" s="10"/>
      <c r="L17" s="7">
        <v>13</v>
      </c>
    </row>
    <row r="18" spans="1:12" ht="12.75" customHeight="1">
      <c r="A18" s="10">
        <v>14</v>
      </c>
      <c r="B18" s="16">
        <v>58</v>
      </c>
      <c r="C18" s="24" t="s">
        <v>89</v>
      </c>
      <c r="D18" s="16" t="s">
        <v>131</v>
      </c>
      <c r="E18" s="16">
        <v>1971</v>
      </c>
      <c r="F18" s="29" t="s">
        <v>17</v>
      </c>
      <c r="G18" s="16" t="s">
        <v>48</v>
      </c>
      <c r="H18" s="7" t="s">
        <v>129</v>
      </c>
      <c r="I18" s="47">
        <v>0.0023884259259259262</v>
      </c>
      <c r="J18" s="10"/>
      <c r="K18" s="10"/>
      <c r="L18" s="7">
        <v>14</v>
      </c>
    </row>
    <row r="19" spans="1:12" ht="12.75" customHeight="1">
      <c r="A19" s="10">
        <v>53</v>
      </c>
      <c r="B19" s="16">
        <v>48</v>
      </c>
      <c r="C19" s="24" t="s">
        <v>85</v>
      </c>
      <c r="D19" s="16" t="s">
        <v>131</v>
      </c>
      <c r="E19" s="16">
        <v>1978</v>
      </c>
      <c r="F19" s="29" t="s">
        <v>86</v>
      </c>
      <c r="G19" s="16" t="s">
        <v>13</v>
      </c>
      <c r="H19" s="21" t="s">
        <v>129</v>
      </c>
      <c r="I19" s="46">
        <v>0.0025082175925925927</v>
      </c>
      <c r="J19" s="10"/>
      <c r="K19" s="10"/>
      <c r="L19" s="7">
        <v>15</v>
      </c>
    </row>
    <row r="20" spans="1:12" ht="12.75" customHeight="1">
      <c r="A20" s="10">
        <v>48</v>
      </c>
      <c r="B20" s="16">
        <v>65</v>
      </c>
      <c r="C20" s="27" t="s">
        <v>110</v>
      </c>
      <c r="D20" s="26" t="s">
        <v>131</v>
      </c>
      <c r="E20" s="21">
        <v>1977</v>
      </c>
      <c r="F20" s="29" t="s">
        <v>20</v>
      </c>
      <c r="G20" s="1">
        <v>1</v>
      </c>
      <c r="H20" s="21" t="s">
        <v>129</v>
      </c>
      <c r="I20" s="46">
        <v>0.002518287037037037</v>
      </c>
      <c r="J20" s="10"/>
      <c r="K20" s="10"/>
      <c r="L20" s="7">
        <v>16</v>
      </c>
    </row>
    <row r="21" spans="1:12" ht="12.75" customHeight="1">
      <c r="A21" s="49">
        <v>52</v>
      </c>
      <c r="B21" s="40">
        <v>4</v>
      </c>
      <c r="C21" s="27" t="s">
        <v>31</v>
      </c>
      <c r="D21" s="40" t="s">
        <v>131</v>
      </c>
      <c r="E21" s="26">
        <v>1968</v>
      </c>
      <c r="F21" s="25" t="s">
        <v>27</v>
      </c>
      <c r="G21" s="26" t="s">
        <v>13</v>
      </c>
      <c r="H21" s="26" t="s">
        <v>129</v>
      </c>
      <c r="I21" s="50">
        <v>0.0026150462962962963</v>
      </c>
      <c r="J21" s="10"/>
      <c r="K21" s="10"/>
      <c r="L21" s="7">
        <v>17</v>
      </c>
    </row>
    <row r="22" spans="1:12" ht="12.75" customHeight="1">
      <c r="A22" s="10">
        <v>59</v>
      </c>
      <c r="B22" s="16">
        <v>46</v>
      </c>
      <c r="C22" s="22" t="s">
        <v>80</v>
      </c>
      <c r="D22" s="21" t="s">
        <v>131</v>
      </c>
      <c r="E22" s="21">
        <v>1983</v>
      </c>
      <c r="F22" s="29" t="s">
        <v>34</v>
      </c>
      <c r="G22" s="21">
        <v>1</v>
      </c>
      <c r="H22" s="21" t="s">
        <v>129</v>
      </c>
      <c r="I22" s="46">
        <v>0.002658101851851852</v>
      </c>
      <c r="J22" s="10"/>
      <c r="K22" s="10"/>
      <c r="L22" s="7">
        <v>18</v>
      </c>
    </row>
    <row r="23" spans="1:12" ht="12.75" customHeight="1">
      <c r="A23" s="49">
        <v>35</v>
      </c>
      <c r="B23" s="40">
        <v>35</v>
      </c>
      <c r="C23" s="39" t="s">
        <v>54</v>
      </c>
      <c r="D23" s="40" t="s">
        <v>131</v>
      </c>
      <c r="E23" s="51">
        <v>1985</v>
      </c>
      <c r="F23" s="52" t="s">
        <v>63</v>
      </c>
      <c r="G23" s="40" t="s">
        <v>13</v>
      </c>
      <c r="H23" s="26" t="s">
        <v>129</v>
      </c>
      <c r="I23" s="50">
        <v>0.002675462962962963</v>
      </c>
      <c r="J23" s="10"/>
      <c r="K23" s="10"/>
      <c r="L23" s="7">
        <v>19</v>
      </c>
    </row>
    <row r="24" spans="1:12" ht="12.75" customHeight="1">
      <c r="A24" s="49">
        <v>19</v>
      </c>
      <c r="B24" s="40">
        <v>38</v>
      </c>
      <c r="C24" s="39" t="s">
        <v>53</v>
      </c>
      <c r="D24" s="40" t="s">
        <v>131</v>
      </c>
      <c r="E24" s="40">
        <v>1988</v>
      </c>
      <c r="F24" s="52" t="s">
        <v>63</v>
      </c>
      <c r="G24" s="40" t="s">
        <v>13</v>
      </c>
      <c r="H24" s="26" t="s">
        <v>129</v>
      </c>
      <c r="I24" s="50">
        <v>0.0026771990740740745</v>
      </c>
      <c r="J24" s="10"/>
      <c r="K24" s="10"/>
      <c r="L24" s="7">
        <v>20</v>
      </c>
    </row>
    <row r="25" spans="1:12" ht="12.75" customHeight="1">
      <c r="A25" s="49">
        <v>7</v>
      </c>
      <c r="B25" s="40">
        <v>8</v>
      </c>
      <c r="C25" s="39" t="s">
        <v>87</v>
      </c>
      <c r="D25" s="40" t="s">
        <v>132</v>
      </c>
      <c r="E25" s="40">
        <v>1978</v>
      </c>
      <c r="F25" s="52" t="s">
        <v>88</v>
      </c>
      <c r="G25" s="40" t="s">
        <v>19</v>
      </c>
      <c r="H25" s="26" t="s">
        <v>129</v>
      </c>
      <c r="I25" s="50">
        <v>0.002704861111111111</v>
      </c>
      <c r="J25" s="10"/>
      <c r="K25" s="10"/>
      <c r="L25" s="7">
        <v>21</v>
      </c>
    </row>
    <row r="26" spans="1:12" ht="12.75" customHeight="1">
      <c r="A26" s="49">
        <v>34</v>
      </c>
      <c r="B26" s="40">
        <v>34</v>
      </c>
      <c r="C26" s="27" t="s">
        <v>50</v>
      </c>
      <c r="D26" s="26" t="s">
        <v>131</v>
      </c>
      <c r="E26" s="51">
        <v>1983</v>
      </c>
      <c r="F26" s="52" t="s">
        <v>63</v>
      </c>
      <c r="G26" s="26" t="s">
        <v>13</v>
      </c>
      <c r="H26" s="26" t="s">
        <v>129</v>
      </c>
      <c r="I26" s="50">
        <v>0.0027825231481481486</v>
      </c>
      <c r="J26" s="10"/>
      <c r="K26" s="10"/>
      <c r="L26" s="7">
        <v>22</v>
      </c>
    </row>
    <row r="27" spans="1:12" ht="12.75" customHeight="1">
      <c r="A27" s="10">
        <v>64</v>
      </c>
      <c r="B27" s="16">
        <v>47</v>
      </c>
      <c r="C27" s="39" t="s">
        <v>93</v>
      </c>
      <c r="D27" s="40" t="s">
        <v>131</v>
      </c>
      <c r="E27" s="40">
        <v>1987</v>
      </c>
      <c r="F27" s="29" t="s">
        <v>86</v>
      </c>
      <c r="G27" s="16" t="s">
        <v>13</v>
      </c>
      <c r="H27" s="21" t="s">
        <v>129</v>
      </c>
      <c r="I27" s="46">
        <v>0.002822685185185185</v>
      </c>
      <c r="J27" s="10"/>
      <c r="K27" s="10"/>
      <c r="L27" s="7">
        <v>23</v>
      </c>
    </row>
    <row r="28" spans="1:12" ht="12.75" customHeight="1">
      <c r="A28" s="49">
        <v>56</v>
      </c>
      <c r="B28" s="40">
        <v>42</v>
      </c>
      <c r="C28" s="39" t="s">
        <v>49</v>
      </c>
      <c r="D28" s="40" t="s">
        <v>131</v>
      </c>
      <c r="E28" s="40">
        <v>1978</v>
      </c>
      <c r="F28" s="52" t="s">
        <v>20</v>
      </c>
      <c r="G28" s="40" t="s">
        <v>48</v>
      </c>
      <c r="H28" s="26" t="s">
        <v>129</v>
      </c>
      <c r="I28" s="50">
        <v>0.002938888888888889</v>
      </c>
      <c r="J28" s="10"/>
      <c r="K28" s="10"/>
      <c r="L28" s="7">
        <v>24</v>
      </c>
    </row>
    <row r="29" spans="1:12" ht="12.75" customHeight="1">
      <c r="A29" s="49">
        <v>12</v>
      </c>
      <c r="B29" s="40">
        <v>11</v>
      </c>
      <c r="C29" s="39" t="s">
        <v>82</v>
      </c>
      <c r="D29" s="40" t="s">
        <v>131</v>
      </c>
      <c r="E29" s="40">
        <v>1971</v>
      </c>
      <c r="F29" s="52" t="s">
        <v>83</v>
      </c>
      <c r="G29" s="40" t="s">
        <v>13</v>
      </c>
      <c r="H29" s="26" t="s">
        <v>129</v>
      </c>
      <c r="I29" s="50">
        <v>0.0029672453703703705</v>
      </c>
      <c r="J29" s="10"/>
      <c r="K29" s="10"/>
      <c r="L29" s="7">
        <v>25</v>
      </c>
    </row>
    <row r="30" spans="1:12" ht="12.75" customHeight="1">
      <c r="A30" s="49">
        <v>40</v>
      </c>
      <c r="B30" s="40">
        <v>18</v>
      </c>
      <c r="C30" s="39" t="s">
        <v>77</v>
      </c>
      <c r="D30" s="40" t="s">
        <v>131</v>
      </c>
      <c r="E30" s="40">
        <v>1971</v>
      </c>
      <c r="F30" s="52" t="s">
        <v>40</v>
      </c>
      <c r="G30" s="40" t="s">
        <v>13</v>
      </c>
      <c r="H30" s="26" t="s">
        <v>129</v>
      </c>
      <c r="I30" s="50">
        <v>0.0030586805555555554</v>
      </c>
      <c r="J30" s="10"/>
      <c r="K30" s="10"/>
      <c r="L30" s="7">
        <v>26</v>
      </c>
    </row>
    <row r="31" spans="1:12" ht="12.75" customHeight="1">
      <c r="A31" s="10">
        <v>8</v>
      </c>
      <c r="B31" s="16">
        <v>71</v>
      </c>
      <c r="C31" s="24" t="s">
        <v>102</v>
      </c>
      <c r="D31" s="16" t="s">
        <v>132</v>
      </c>
      <c r="E31" s="16">
        <v>1982</v>
      </c>
      <c r="F31" s="29" t="s">
        <v>86</v>
      </c>
      <c r="G31" s="16" t="s">
        <v>13</v>
      </c>
      <c r="H31" s="21" t="s">
        <v>129</v>
      </c>
      <c r="I31" s="46">
        <v>0.0031446759259259258</v>
      </c>
      <c r="J31" s="10"/>
      <c r="K31" s="10"/>
      <c r="L31" s="7">
        <v>27</v>
      </c>
    </row>
    <row r="32" spans="1:12" ht="12.75" customHeight="1">
      <c r="A32" s="49">
        <v>54</v>
      </c>
      <c r="B32" s="40">
        <v>31</v>
      </c>
      <c r="C32" s="27" t="s">
        <v>115</v>
      </c>
      <c r="D32" s="26" t="s">
        <v>131</v>
      </c>
      <c r="E32" s="26">
        <v>1952</v>
      </c>
      <c r="F32" s="52" t="s">
        <v>20</v>
      </c>
      <c r="G32" s="51" t="s">
        <v>13</v>
      </c>
      <c r="H32" s="26" t="s">
        <v>129</v>
      </c>
      <c r="I32" s="50">
        <v>0.003269675925925926</v>
      </c>
      <c r="J32" s="10"/>
      <c r="K32" s="10"/>
      <c r="L32" s="7">
        <v>28</v>
      </c>
    </row>
    <row r="33" spans="1:12" ht="12.75" customHeight="1">
      <c r="A33" s="10">
        <v>50</v>
      </c>
      <c r="B33" s="16">
        <v>53</v>
      </c>
      <c r="C33" s="24" t="s">
        <v>79</v>
      </c>
      <c r="D33" s="16" t="s">
        <v>131</v>
      </c>
      <c r="E33" s="16">
        <v>1984</v>
      </c>
      <c r="F33" s="29" t="s">
        <v>40</v>
      </c>
      <c r="G33" s="16">
        <v>1</v>
      </c>
      <c r="H33" s="21" t="s">
        <v>129</v>
      </c>
      <c r="I33" s="46">
        <v>0.0032858796296296295</v>
      </c>
      <c r="J33" s="10"/>
      <c r="K33" s="10"/>
      <c r="L33" s="7">
        <v>29</v>
      </c>
    </row>
    <row r="34" spans="1:12" ht="12.75" customHeight="1">
      <c r="A34" s="49">
        <v>49</v>
      </c>
      <c r="B34" s="40">
        <v>3</v>
      </c>
      <c r="C34" s="27" t="s">
        <v>120</v>
      </c>
      <c r="D34" s="40" t="s">
        <v>131</v>
      </c>
      <c r="E34" s="26">
        <v>1972</v>
      </c>
      <c r="F34" s="52" t="s">
        <v>17</v>
      </c>
      <c r="G34" s="51">
        <v>1</v>
      </c>
      <c r="H34" s="26" t="s">
        <v>129</v>
      </c>
      <c r="I34" s="50">
        <v>0.0033268518518518517</v>
      </c>
      <c r="J34" s="10"/>
      <c r="K34" s="10"/>
      <c r="L34" s="7">
        <v>30</v>
      </c>
    </row>
    <row r="35" spans="1:12" ht="12.75" customHeight="1">
      <c r="A35" s="10">
        <v>13</v>
      </c>
      <c r="B35" s="16">
        <v>54</v>
      </c>
      <c r="C35" s="24" t="s">
        <v>38</v>
      </c>
      <c r="D35" s="16" t="s">
        <v>131</v>
      </c>
      <c r="E35" s="16">
        <v>1975</v>
      </c>
      <c r="F35" s="30" t="s">
        <v>17</v>
      </c>
      <c r="G35" s="16" t="s">
        <v>13</v>
      </c>
      <c r="H35" s="21" t="s">
        <v>129</v>
      </c>
      <c r="I35" s="46">
        <v>0.003334143518518519</v>
      </c>
      <c r="J35" s="10"/>
      <c r="K35" s="10"/>
      <c r="L35" s="7">
        <v>31</v>
      </c>
    </row>
    <row r="36" spans="1:12" ht="12.75" customHeight="1">
      <c r="A36" s="49">
        <v>30</v>
      </c>
      <c r="B36" s="40">
        <v>41</v>
      </c>
      <c r="C36" s="39" t="s">
        <v>64</v>
      </c>
      <c r="D36" s="40" t="s">
        <v>131</v>
      </c>
      <c r="E36" s="40">
        <v>1979</v>
      </c>
      <c r="F36" s="43" t="s">
        <v>65</v>
      </c>
      <c r="G36" s="40">
        <v>1</v>
      </c>
      <c r="H36" s="26" t="s">
        <v>129</v>
      </c>
      <c r="I36" s="50">
        <v>0.0034412037037037037</v>
      </c>
      <c r="J36" s="10"/>
      <c r="K36" s="10"/>
      <c r="L36" s="7">
        <v>32</v>
      </c>
    </row>
    <row r="37" spans="1:12" ht="12.75" customHeight="1">
      <c r="A37" s="10">
        <v>55</v>
      </c>
      <c r="B37" s="16">
        <v>57</v>
      </c>
      <c r="C37" s="24" t="s">
        <v>78</v>
      </c>
      <c r="D37" s="16" t="s">
        <v>131</v>
      </c>
      <c r="E37" s="16">
        <v>1980</v>
      </c>
      <c r="F37" s="29" t="s">
        <v>40</v>
      </c>
      <c r="G37" s="16">
        <v>1</v>
      </c>
      <c r="H37" s="21" t="s">
        <v>129</v>
      </c>
      <c r="I37" s="46">
        <v>0.003496296296296296</v>
      </c>
      <c r="J37" s="10"/>
      <c r="K37" s="10"/>
      <c r="L37" s="7">
        <v>33</v>
      </c>
    </row>
    <row r="38" spans="1:12" ht="12.75" customHeight="1">
      <c r="A38" s="49">
        <v>36</v>
      </c>
      <c r="B38" s="40">
        <v>15</v>
      </c>
      <c r="C38" s="39" t="s">
        <v>55</v>
      </c>
      <c r="D38" s="40" t="s">
        <v>131</v>
      </c>
      <c r="E38" s="51">
        <v>1987</v>
      </c>
      <c r="F38" s="52" t="s">
        <v>63</v>
      </c>
      <c r="G38" s="40" t="s">
        <v>13</v>
      </c>
      <c r="H38" s="26" t="s">
        <v>129</v>
      </c>
      <c r="I38" s="50">
        <v>0.0036415509259259253</v>
      </c>
      <c r="J38" s="10"/>
      <c r="K38" s="10"/>
      <c r="L38" s="7">
        <v>34</v>
      </c>
    </row>
    <row r="39" spans="1:12" ht="12.75" customHeight="1">
      <c r="A39" s="10">
        <v>62</v>
      </c>
      <c r="B39" s="16">
        <v>59</v>
      </c>
      <c r="C39" s="22" t="s">
        <v>58</v>
      </c>
      <c r="D39" s="21" t="s">
        <v>131</v>
      </c>
      <c r="E39" s="1">
        <v>1984</v>
      </c>
      <c r="F39" s="29" t="s">
        <v>63</v>
      </c>
      <c r="G39" s="21">
        <v>3</v>
      </c>
      <c r="H39" s="21" t="s">
        <v>129</v>
      </c>
      <c r="I39" s="46">
        <v>0.0036611111111111115</v>
      </c>
      <c r="J39" s="10"/>
      <c r="K39" s="10"/>
      <c r="L39" s="7">
        <v>35</v>
      </c>
    </row>
    <row r="40" spans="1:12" ht="12.75" customHeight="1">
      <c r="A40" s="49" t="s">
        <v>139</v>
      </c>
      <c r="B40" s="40">
        <v>17</v>
      </c>
      <c r="C40" s="39" t="s">
        <v>18</v>
      </c>
      <c r="D40" s="40" t="s">
        <v>132</v>
      </c>
      <c r="E40" s="40">
        <v>1974</v>
      </c>
      <c r="F40" s="25" t="s">
        <v>34</v>
      </c>
      <c r="G40" s="40" t="s">
        <v>67</v>
      </c>
      <c r="H40" s="26" t="s">
        <v>129</v>
      </c>
      <c r="I40" s="50">
        <v>0.0036630787037037035</v>
      </c>
      <c r="J40" s="10"/>
      <c r="K40" s="10"/>
      <c r="L40" s="7">
        <v>36</v>
      </c>
    </row>
    <row r="41" spans="1:12" ht="12.75" customHeight="1">
      <c r="A41" s="49">
        <v>45</v>
      </c>
      <c r="B41" s="40">
        <v>5</v>
      </c>
      <c r="C41" s="39" t="s">
        <v>105</v>
      </c>
      <c r="D41" s="40" t="s">
        <v>131</v>
      </c>
      <c r="E41" s="40">
        <v>1987</v>
      </c>
      <c r="F41" s="53" t="s">
        <v>86</v>
      </c>
      <c r="G41" s="54" t="s">
        <v>13</v>
      </c>
      <c r="H41" s="26" t="s">
        <v>129</v>
      </c>
      <c r="I41" s="50">
        <v>0.0036792824074074076</v>
      </c>
      <c r="J41" s="10"/>
      <c r="K41" s="10"/>
      <c r="L41" s="7">
        <v>37</v>
      </c>
    </row>
    <row r="42" spans="1:12" ht="12.75" customHeight="1">
      <c r="A42" s="10">
        <v>16</v>
      </c>
      <c r="B42" s="16">
        <v>64</v>
      </c>
      <c r="C42" s="27" t="s">
        <v>114</v>
      </c>
      <c r="D42" s="26" t="s">
        <v>131</v>
      </c>
      <c r="E42" s="21">
        <v>1973</v>
      </c>
      <c r="F42" s="29" t="s">
        <v>123</v>
      </c>
      <c r="G42" s="1" t="s">
        <v>13</v>
      </c>
      <c r="H42" s="21" t="s">
        <v>129</v>
      </c>
      <c r="I42" s="46">
        <v>0.0037368055555555557</v>
      </c>
      <c r="J42" s="10"/>
      <c r="K42" s="10"/>
      <c r="L42" s="7">
        <v>38</v>
      </c>
    </row>
    <row r="43" spans="1:12" ht="12.75" customHeight="1">
      <c r="A43" s="49">
        <v>42</v>
      </c>
      <c r="B43" s="40">
        <v>12</v>
      </c>
      <c r="C43" s="27" t="s">
        <v>116</v>
      </c>
      <c r="D43" s="26" t="s">
        <v>131</v>
      </c>
      <c r="E43" s="26">
        <v>1986</v>
      </c>
      <c r="F43" s="52" t="s">
        <v>88</v>
      </c>
      <c r="G43" s="51" t="s">
        <v>98</v>
      </c>
      <c r="H43" s="26" t="s">
        <v>129</v>
      </c>
      <c r="I43" s="50">
        <v>0.003883564814814815</v>
      </c>
      <c r="J43" s="10"/>
      <c r="K43" s="10"/>
      <c r="L43" s="7">
        <v>39</v>
      </c>
    </row>
    <row r="44" spans="1:12" ht="12.75" customHeight="1">
      <c r="A44" s="49">
        <v>28</v>
      </c>
      <c r="B44" s="40">
        <v>44</v>
      </c>
      <c r="C44" s="27" t="s">
        <v>56</v>
      </c>
      <c r="D44" s="26" t="s">
        <v>131</v>
      </c>
      <c r="E44" s="51">
        <v>1983</v>
      </c>
      <c r="F44" s="52" t="s">
        <v>63</v>
      </c>
      <c r="G44" s="26">
        <v>1</v>
      </c>
      <c r="H44" s="26" t="s">
        <v>129</v>
      </c>
      <c r="I44" s="50">
        <v>0.004084606481481482</v>
      </c>
      <c r="J44" s="10"/>
      <c r="K44" s="10"/>
      <c r="L44" s="7">
        <v>40</v>
      </c>
    </row>
    <row r="45" spans="1:12" ht="12.75" customHeight="1">
      <c r="A45" s="49">
        <v>65</v>
      </c>
      <c r="B45" s="40">
        <v>27</v>
      </c>
      <c r="C45" s="39" t="s">
        <v>92</v>
      </c>
      <c r="D45" s="40" t="s">
        <v>131</v>
      </c>
      <c r="E45" s="40">
        <v>1988</v>
      </c>
      <c r="F45" s="52" t="s">
        <v>86</v>
      </c>
      <c r="G45" s="40" t="s">
        <v>13</v>
      </c>
      <c r="H45" s="26" t="s">
        <v>129</v>
      </c>
      <c r="I45" s="50">
        <v>0.004204513888888889</v>
      </c>
      <c r="J45" s="10"/>
      <c r="K45" s="10"/>
      <c r="L45" s="7">
        <v>41</v>
      </c>
    </row>
    <row r="46" spans="1:12" ht="12.75" customHeight="1">
      <c r="A46" s="49">
        <v>25</v>
      </c>
      <c r="B46" s="40">
        <v>6</v>
      </c>
      <c r="C46" s="43" t="s">
        <v>46</v>
      </c>
      <c r="D46" s="40" t="s">
        <v>132</v>
      </c>
      <c r="E46" s="40">
        <v>1983</v>
      </c>
      <c r="F46" s="52" t="s">
        <v>24</v>
      </c>
      <c r="G46" s="40" t="s">
        <v>19</v>
      </c>
      <c r="H46" s="26" t="s">
        <v>129</v>
      </c>
      <c r="I46" s="50">
        <v>0.00426724537037037</v>
      </c>
      <c r="J46" s="10"/>
      <c r="K46" s="10"/>
      <c r="L46" s="7">
        <v>42</v>
      </c>
    </row>
    <row r="47" spans="1:12" ht="12.75" customHeight="1">
      <c r="A47" s="49">
        <v>39</v>
      </c>
      <c r="B47" s="40">
        <v>23</v>
      </c>
      <c r="C47" s="27" t="s">
        <v>16</v>
      </c>
      <c r="D47" s="26" t="s">
        <v>131</v>
      </c>
      <c r="E47" s="26">
        <v>1978</v>
      </c>
      <c r="F47" s="52" t="s">
        <v>29</v>
      </c>
      <c r="G47" s="26">
        <v>2</v>
      </c>
      <c r="H47" s="26" t="s">
        <v>129</v>
      </c>
      <c r="I47" s="50">
        <v>0.004343865740740741</v>
      </c>
      <c r="J47" s="10"/>
      <c r="K47" s="10"/>
      <c r="L47" s="7">
        <v>43</v>
      </c>
    </row>
    <row r="48" spans="1:12" ht="12.75" customHeight="1">
      <c r="A48" s="49">
        <v>37</v>
      </c>
      <c r="B48" s="40">
        <v>24</v>
      </c>
      <c r="C48" s="27" t="s">
        <v>122</v>
      </c>
      <c r="D48" s="26" t="s">
        <v>131</v>
      </c>
      <c r="E48" s="26">
        <v>1983</v>
      </c>
      <c r="F48" s="52" t="s">
        <v>17</v>
      </c>
      <c r="G48" s="51" t="s">
        <v>13</v>
      </c>
      <c r="H48" s="26" t="s">
        <v>129</v>
      </c>
      <c r="I48" s="50">
        <v>0.004418402777777777</v>
      </c>
      <c r="J48" s="10"/>
      <c r="K48" s="10"/>
      <c r="L48" s="7">
        <v>44</v>
      </c>
    </row>
    <row r="49" spans="1:12" ht="12.75" customHeight="1">
      <c r="A49" s="49">
        <v>3</v>
      </c>
      <c r="B49" s="40">
        <v>20</v>
      </c>
      <c r="C49" s="39" t="s">
        <v>51</v>
      </c>
      <c r="D49" s="40" t="s">
        <v>132</v>
      </c>
      <c r="E49" s="51">
        <v>1983</v>
      </c>
      <c r="F49" s="52" t="s">
        <v>63</v>
      </c>
      <c r="G49" s="40" t="s">
        <v>13</v>
      </c>
      <c r="H49" s="26" t="s">
        <v>129</v>
      </c>
      <c r="I49" s="50">
        <v>0.004646875</v>
      </c>
      <c r="J49" s="10"/>
      <c r="K49" s="10"/>
      <c r="L49" s="7">
        <v>45</v>
      </c>
    </row>
    <row r="50" spans="1:12" ht="12.75" customHeight="1">
      <c r="A50" s="49">
        <v>60</v>
      </c>
      <c r="B50" s="40">
        <v>30</v>
      </c>
      <c r="C50" s="39" t="s">
        <v>124</v>
      </c>
      <c r="D50" s="40" t="s">
        <v>131</v>
      </c>
      <c r="E50" s="40">
        <v>1988</v>
      </c>
      <c r="F50" s="43" t="s">
        <v>94</v>
      </c>
      <c r="G50" s="51" t="s">
        <v>98</v>
      </c>
      <c r="H50" s="26" t="s">
        <v>129</v>
      </c>
      <c r="I50" s="50">
        <v>0.004752662037037037</v>
      </c>
      <c r="J50" s="10"/>
      <c r="K50" s="10"/>
      <c r="L50" s="7">
        <v>46</v>
      </c>
    </row>
    <row r="51" spans="1:12" ht="12.75" customHeight="1">
      <c r="A51" s="49">
        <v>63</v>
      </c>
      <c r="B51" s="40">
        <v>9</v>
      </c>
      <c r="C51" s="27" t="s">
        <v>45</v>
      </c>
      <c r="D51" s="26" t="s">
        <v>131</v>
      </c>
      <c r="E51" s="26">
        <v>1984</v>
      </c>
      <c r="F51" s="52" t="s">
        <v>106</v>
      </c>
      <c r="G51" s="26" t="s">
        <v>48</v>
      </c>
      <c r="H51" s="55" t="s">
        <v>129</v>
      </c>
      <c r="I51" s="50">
        <v>0.004860532407407407</v>
      </c>
      <c r="J51" s="10"/>
      <c r="K51" s="10"/>
      <c r="L51" s="7">
        <v>47</v>
      </c>
    </row>
    <row r="52" spans="1:12" ht="12.75" customHeight="1">
      <c r="A52" s="10">
        <v>1</v>
      </c>
      <c r="B52" s="16">
        <v>52</v>
      </c>
      <c r="C52" s="27" t="s">
        <v>112</v>
      </c>
      <c r="D52" s="26" t="s">
        <v>132</v>
      </c>
      <c r="E52" s="21">
        <v>1986</v>
      </c>
      <c r="F52" s="29" t="s">
        <v>123</v>
      </c>
      <c r="G52" s="1" t="s">
        <v>13</v>
      </c>
      <c r="H52" s="21" t="s">
        <v>129</v>
      </c>
      <c r="I52" s="46">
        <v>0.004984953703703704</v>
      </c>
      <c r="J52" s="10"/>
      <c r="K52" s="10"/>
      <c r="L52" s="7">
        <v>48</v>
      </c>
    </row>
    <row r="53" spans="1:12" ht="12.75" customHeight="1">
      <c r="A53" s="49">
        <v>41</v>
      </c>
      <c r="B53" s="40">
        <v>32</v>
      </c>
      <c r="C53" s="27" t="s">
        <v>70</v>
      </c>
      <c r="D53" s="26" t="s">
        <v>131</v>
      </c>
      <c r="E53" s="26">
        <v>1982</v>
      </c>
      <c r="F53" s="52" t="s">
        <v>14</v>
      </c>
      <c r="G53" s="56" t="s">
        <v>71</v>
      </c>
      <c r="H53" s="26" t="s">
        <v>129</v>
      </c>
      <c r="I53" s="50">
        <v>0.005167476851851852</v>
      </c>
      <c r="J53" s="10"/>
      <c r="K53" s="10"/>
      <c r="L53" s="7">
        <v>49</v>
      </c>
    </row>
    <row r="54" spans="1:12" ht="12.75" customHeight="1">
      <c r="A54" s="49">
        <v>20</v>
      </c>
      <c r="B54" s="40">
        <v>33</v>
      </c>
      <c r="C54" s="27" t="s">
        <v>52</v>
      </c>
      <c r="D54" s="26" t="s">
        <v>132</v>
      </c>
      <c r="E54" s="51">
        <v>1985</v>
      </c>
      <c r="F54" s="52" t="s">
        <v>63</v>
      </c>
      <c r="G54" s="26" t="s">
        <v>13</v>
      </c>
      <c r="H54" s="26" t="s">
        <v>129</v>
      </c>
      <c r="I54" s="50">
        <v>0.005217013888888889</v>
      </c>
      <c r="J54" s="10"/>
      <c r="K54" s="10"/>
      <c r="L54" s="7">
        <v>50</v>
      </c>
    </row>
    <row r="55" spans="1:12" ht="12.75" customHeight="1">
      <c r="A55" s="49">
        <v>30</v>
      </c>
      <c r="B55" s="40">
        <v>21</v>
      </c>
      <c r="C55" s="27" t="s">
        <v>33</v>
      </c>
      <c r="D55" s="26" t="s">
        <v>132</v>
      </c>
      <c r="E55" s="26">
        <v>1981</v>
      </c>
      <c r="F55" s="25" t="s">
        <v>34</v>
      </c>
      <c r="G55" s="26" t="s">
        <v>13</v>
      </c>
      <c r="H55" s="26" t="s">
        <v>129</v>
      </c>
      <c r="I55" s="50">
        <v>0.005346296296296297</v>
      </c>
      <c r="J55" s="10"/>
      <c r="K55" s="10"/>
      <c r="L55" s="7">
        <v>51</v>
      </c>
    </row>
    <row r="56" spans="1:12" ht="12.75" customHeight="1">
      <c r="A56" s="49">
        <v>25</v>
      </c>
      <c r="B56" s="40">
        <v>5.1</v>
      </c>
      <c r="C56" s="39" t="s">
        <v>35</v>
      </c>
      <c r="D56" s="40" t="s">
        <v>132</v>
      </c>
      <c r="E56" s="40">
        <v>1980</v>
      </c>
      <c r="F56" s="53" t="s">
        <v>34</v>
      </c>
      <c r="G56" s="54" t="s">
        <v>13</v>
      </c>
      <c r="H56" s="26" t="s">
        <v>129</v>
      </c>
      <c r="I56" s="50">
        <v>0.006227662037037038</v>
      </c>
      <c r="J56" s="10"/>
      <c r="K56" s="10"/>
      <c r="L56" s="7">
        <v>52</v>
      </c>
    </row>
    <row r="57" spans="1:12" ht="12.75" customHeight="1">
      <c r="A57" s="49">
        <v>51</v>
      </c>
      <c r="B57" s="40">
        <v>2</v>
      </c>
      <c r="C57" s="43" t="s">
        <v>103</v>
      </c>
      <c r="D57" s="40" t="s">
        <v>131</v>
      </c>
      <c r="E57" s="40">
        <v>1975</v>
      </c>
      <c r="F57" s="43" t="s">
        <v>15</v>
      </c>
      <c r="G57" s="40" t="s">
        <v>19</v>
      </c>
      <c r="H57" s="26">
        <v>6</v>
      </c>
      <c r="I57" s="50">
        <v>0.0016383101851851854</v>
      </c>
      <c r="J57" s="10"/>
      <c r="K57" s="10"/>
      <c r="L57" s="7">
        <v>53</v>
      </c>
    </row>
    <row r="58" spans="1:12" ht="12.75" customHeight="1">
      <c r="A58" s="49">
        <v>58</v>
      </c>
      <c r="B58" s="40">
        <v>39</v>
      </c>
      <c r="C58" s="43" t="s">
        <v>96</v>
      </c>
      <c r="D58" s="40" t="s">
        <v>131</v>
      </c>
      <c r="E58" s="40">
        <v>1989</v>
      </c>
      <c r="F58" s="43" t="s">
        <v>94</v>
      </c>
      <c r="G58" s="40" t="s">
        <v>13</v>
      </c>
      <c r="H58" s="26">
        <v>6</v>
      </c>
      <c r="I58" s="50">
        <v>0.0026655092592592594</v>
      </c>
      <c r="J58" s="10"/>
      <c r="K58" s="10"/>
      <c r="L58" s="7">
        <v>54</v>
      </c>
    </row>
    <row r="59" spans="1:12" ht="12.75" customHeight="1">
      <c r="A59" s="49">
        <v>5</v>
      </c>
      <c r="B59" s="40">
        <v>43</v>
      </c>
      <c r="C59" s="39" t="s">
        <v>99</v>
      </c>
      <c r="D59" s="40" t="s">
        <v>132</v>
      </c>
      <c r="E59" s="40">
        <v>1988</v>
      </c>
      <c r="F59" s="52" t="s">
        <v>86</v>
      </c>
      <c r="G59" s="40">
        <v>1</v>
      </c>
      <c r="H59" s="26">
        <v>6</v>
      </c>
      <c r="I59" s="50">
        <v>0.003394560185185185</v>
      </c>
      <c r="J59" s="10"/>
      <c r="K59" s="10"/>
      <c r="L59" s="7">
        <v>55</v>
      </c>
    </row>
    <row r="60" spans="1:12" ht="12.75" customHeight="1">
      <c r="A60" s="49">
        <v>61</v>
      </c>
      <c r="B60" s="40">
        <v>10</v>
      </c>
      <c r="C60" s="27" t="s">
        <v>118</v>
      </c>
      <c r="D60" s="26" t="s">
        <v>131</v>
      </c>
      <c r="E60" s="26">
        <v>1988</v>
      </c>
      <c r="F60" s="52" t="s">
        <v>88</v>
      </c>
      <c r="G60" s="51" t="s">
        <v>48</v>
      </c>
      <c r="H60" s="26">
        <v>6</v>
      </c>
      <c r="I60" s="50">
        <v>0.0036402777777777774</v>
      </c>
      <c r="J60" s="10"/>
      <c r="K60" s="10"/>
      <c r="L60" s="7">
        <v>56</v>
      </c>
    </row>
    <row r="61" spans="1:12" ht="12.75" customHeight="1">
      <c r="A61" s="49">
        <v>47</v>
      </c>
      <c r="B61" s="40">
        <v>19</v>
      </c>
      <c r="C61" s="27" t="s">
        <v>111</v>
      </c>
      <c r="D61" s="26" t="s">
        <v>131</v>
      </c>
      <c r="E61" s="26">
        <v>1977</v>
      </c>
      <c r="F61" s="52" t="s">
        <v>20</v>
      </c>
      <c r="G61" s="51" t="s">
        <v>48</v>
      </c>
      <c r="H61" s="26">
        <v>6</v>
      </c>
      <c r="I61" s="50">
        <v>0.003759259259259259</v>
      </c>
      <c r="J61" s="10"/>
      <c r="K61" s="10"/>
      <c r="L61" s="7">
        <v>57</v>
      </c>
    </row>
    <row r="62" spans="1:12" ht="12.75" customHeight="1">
      <c r="A62" s="10">
        <v>66</v>
      </c>
      <c r="B62" s="16">
        <v>72</v>
      </c>
      <c r="C62" s="27" t="s">
        <v>121</v>
      </c>
      <c r="D62" s="26" t="s">
        <v>131</v>
      </c>
      <c r="E62" s="21">
        <v>1982</v>
      </c>
      <c r="F62" s="29" t="s">
        <v>14</v>
      </c>
      <c r="G62" s="1" t="s">
        <v>48</v>
      </c>
      <c r="H62" s="21">
        <v>6</v>
      </c>
      <c r="I62" s="46">
        <v>0.0038025462962962956</v>
      </c>
      <c r="J62" s="10"/>
      <c r="K62" s="10"/>
      <c r="L62" s="7">
        <v>58</v>
      </c>
    </row>
    <row r="63" spans="1:12" ht="12.75" customHeight="1">
      <c r="A63" s="10">
        <v>38</v>
      </c>
      <c r="B63" s="16">
        <v>60</v>
      </c>
      <c r="C63" s="22" t="s">
        <v>74</v>
      </c>
      <c r="D63" s="21" t="s">
        <v>131</v>
      </c>
      <c r="E63" s="21">
        <v>1988</v>
      </c>
      <c r="F63" s="29" t="s">
        <v>14</v>
      </c>
      <c r="G63" s="21" t="s">
        <v>98</v>
      </c>
      <c r="H63" s="21">
        <v>6</v>
      </c>
      <c r="I63" s="46">
        <v>0.0044248842592592595</v>
      </c>
      <c r="J63" s="10"/>
      <c r="K63" s="10"/>
      <c r="L63" s="7">
        <v>59</v>
      </c>
    </row>
    <row r="64" spans="1:12" ht="12.75" customHeight="1">
      <c r="A64" s="10">
        <v>28</v>
      </c>
      <c r="B64" s="16">
        <v>74</v>
      </c>
      <c r="C64" s="22" t="s">
        <v>90</v>
      </c>
      <c r="D64" s="21" t="s">
        <v>132</v>
      </c>
      <c r="E64" s="21">
        <v>1974</v>
      </c>
      <c r="F64" s="29" t="s">
        <v>34</v>
      </c>
      <c r="G64" s="1" t="s">
        <v>13</v>
      </c>
      <c r="H64" s="21">
        <v>5</v>
      </c>
      <c r="I64" s="46">
        <v>0.0020253472222222222</v>
      </c>
      <c r="J64" s="22"/>
      <c r="K64" s="22"/>
      <c r="L64" s="7">
        <v>60</v>
      </c>
    </row>
    <row r="65" spans="1:12" ht="12.75" customHeight="1">
      <c r="A65" s="49">
        <v>2</v>
      </c>
      <c r="B65" s="40">
        <v>25</v>
      </c>
      <c r="C65" s="27" t="s">
        <v>113</v>
      </c>
      <c r="D65" s="26" t="s">
        <v>132</v>
      </c>
      <c r="E65" s="26">
        <v>1983</v>
      </c>
      <c r="F65" s="52" t="s">
        <v>123</v>
      </c>
      <c r="G65" s="51" t="s">
        <v>13</v>
      </c>
      <c r="H65" s="26">
        <v>5</v>
      </c>
      <c r="I65" s="50">
        <v>0.0021856481481481484</v>
      </c>
      <c r="J65" s="22"/>
      <c r="K65" s="22"/>
      <c r="L65" s="7">
        <v>61</v>
      </c>
    </row>
    <row r="66" spans="1:12" ht="12.75">
      <c r="A66" s="10">
        <v>23</v>
      </c>
      <c r="B66" s="16">
        <v>50</v>
      </c>
      <c r="C66" s="24" t="s">
        <v>30</v>
      </c>
      <c r="D66" s="16" t="s">
        <v>132</v>
      </c>
      <c r="E66" s="16">
        <v>1982</v>
      </c>
      <c r="F66" s="30" t="s">
        <v>17</v>
      </c>
      <c r="G66" s="16">
        <v>2</v>
      </c>
      <c r="H66" s="21">
        <v>5</v>
      </c>
      <c r="I66" s="46">
        <v>0.0022209490740740744</v>
      </c>
      <c r="J66" s="22"/>
      <c r="K66" s="22"/>
      <c r="L66" s="7">
        <v>62</v>
      </c>
    </row>
    <row r="67" spans="1:12" ht="12.75">
      <c r="A67" s="10">
        <v>26</v>
      </c>
      <c r="B67" s="16">
        <v>61</v>
      </c>
      <c r="C67" s="24" t="s">
        <v>84</v>
      </c>
      <c r="D67" s="16" t="s">
        <v>132</v>
      </c>
      <c r="E67" s="16">
        <v>1980</v>
      </c>
      <c r="F67" s="29" t="s">
        <v>83</v>
      </c>
      <c r="G67" s="16" t="s">
        <v>13</v>
      </c>
      <c r="H67" s="21">
        <v>5</v>
      </c>
      <c r="I67" s="46">
        <v>0.0023666666666666667</v>
      </c>
      <c r="J67" s="22"/>
      <c r="K67" s="22"/>
      <c r="L67" s="7">
        <v>63</v>
      </c>
    </row>
    <row r="68" spans="1:12" ht="13.5" customHeight="1">
      <c r="A68" s="49">
        <v>10</v>
      </c>
      <c r="B68" s="40">
        <v>28</v>
      </c>
      <c r="C68" s="39" t="s">
        <v>100</v>
      </c>
      <c r="D68" s="40" t="s">
        <v>132</v>
      </c>
      <c r="E68" s="40">
        <v>1986</v>
      </c>
      <c r="F68" s="52" t="s">
        <v>86</v>
      </c>
      <c r="G68" s="40">
        <v>1</v>
      </c>
      <c r="H68" s="26">
        <v>5</v>
      </c>
      <c r="I68" s="50">
        <v>0.0032221064814814816</v>
      </c>
      <c r="J68" s="22"/>
      <c r="K68" s="22"/>
      <c r="L68" s="7">
        <v>64</v>
      </c>
    </row>
    <row r="69" spans="1:12" ht="12.75">
      <c r="A69" s="49">
        <v>9</v>
      </c>
      <c r="B69" s="40">
        <v>16</v>
      </c>
      <c r="C69" s="27" t="s">
        <v>43</v>
      </c>
      <c r="D69" s="26" t="s">
        <v>132</v>
      </c>
      <c r="E69" s="26">
        <v>1984</v>
      </c>
      <c r="F69" s="52" t="s">
        <v>29</v>
      </c>
      <c r="G69" s="26">
        <v>3</v>
      </c>
      <c r="H69" s="26">
        <v>5</v>
      </c>
      <c r="I69" s="50">
        <v>0.0034606481481481485</v>
      </c>
      <c r="J69" s="22"/>
      <c r="K69" s="22"/>
      <c r="L69" s="7">
        <v>65</v>
      </c>
    </row>
    <row r="70" spans="1:12" ht="12.75">
      <c r="A70" s="49">
        <v>70</v>
      </c>
      <c r="B70" s="40">
        <v>37</v>
      </c>
      <c r="C70" s="27" t="s">
        <v>28</v>
      </c>
      <c r="D70" s="26" t="s">
        <v>131</v>
      </c>
      <c r="E70" s="26">
        <v>1963</v>
      </c>
      <c r="F70" s="25" t="s">
        <v>27</v>
      </c>
      <c r="G70" s="26">
        <v>1</v>
      </c>
      <c r="H70" s="26">
        <v>4</v>
      </c>
      <c r="I70" s="50">
        <v>0.0010975694444444444</v>
      </c>
      <c r="J70" s="22"/>
      <c r="K70" s="22"/>
      <c r="L70" s="7">
        <v>66</v>
      </c>
    </row>
    <row r="71" spans="1:12" ht="12.75">
      <c r="A71" s="49">
        <v>69</v>
      </c>
      <c r="B71" s="40">
        <v>1</v>
      </c>
      <c r="C71" s="27" t="s">
        <v>81</v>
      </c>
      <c r="D71" s="40" t="s">
        <v>131</v>
      </c>
      <c r="E71" s="26">
        <v>1983</v>
      </c>
      <c r="F71" s="52" t="s">
        <v>34</v>
      </c>
      <c r="G71" s="26">
        <v>1</v>
      </c>
      <c r="H71" s="26">
        <v>4</v>
      </c>
      <c r="I71" s="50">
        <v>0.003206597222222222</v>
      </c>
      <c r="J71" s="22"/>
      <c r="K71" s="22"/>
      <c r="L71" s="7">
        <v>67</v>
      </c>
    </row>
    <row r="72" spans="1:12" ht="12.75">
      <c r="A72" s="49">
        <v>29</v>
      </c>
      <c r="B72" s="40">
        <v>13</v>
      </c>
      <c r="C72" s="39" t="s">
        <v>68</v>
      </c>
      <c r="D72" s="40" t="s">
        <v>132</v>
      </c>
      <c r="E72" s="40">
        <v>1980</v>
      </c>
      <c r="F72" s="43" t="s">
        <v>123</v>
      </c>
      <c r="G72" s="40">
        <v>1</v>
      </c>
      <c r="H72" s="26">
        <v>4</v>
      </c>
      <c r="I72" s="50">
        <v>0.0033592592592592593</v>
      </c>
      <c r="J72" s="22"/>
      <c r="K72" s="22"/>
      <c r="L72" s="7">
        <v>68</v>
      </c>
    </row>
    <row r="73" spans="1:12" ht="12.75">
      <c r="A73" s="49">
        <v>6</v>
      </c>
      <c r="B73" s="40">
        <v>14</v>
      </c>
      <c r="C73" s="39" t="s">
        <v>101</v>
      </c>
      <c r="D73" s="40" t="s">
        <v>132</v>
      </c>
      <c r="E73" s="40">
        <v>1984</v>
      </c>
      <c r="F73" s="52" t="s">
        <v>86</v>
      </c>
      <c r="G73" s="40" t="s">
        <v>13</v>
      </c>
      <c r="H73" s="26">
        <v>4</v>
      </c>
      <c r="I73" s="50">
        <v>0.003384953703703704</v>
      </c>
      <c r="J73" s="22"/>
      <c r="K73" s="22"/>
      <c r="L73" s="7">
        <v>69</v>
      </c>
    </row>
    <row r="74" spans="1:12" ht="12.75">
      <c r="A74" s="49">
        <v>22</v>
      </c>
      <c r="B74" s="40">
        <v>7</v>
      </c>
      <c r="C74" s="27" t="s">
        <v>61</v>
      </c>
      <c r="D74" s="26" t="s">
        <v>132</v>
      </c>
      <c r="E74" s="51">
        <v>1982</v>
      </c>
      <c r="F74" s="52" t="s">
        <v>63</v>
      </c>
      <c r="G74" s="26" t="s">
        <v>48</v>
      </c>
      <c r="H74" s="26">
        <v>3</v>
      </c>
      <c r="I74" s="50">
        <v>0.0030123842592592594</v>
      </c>
      <c r="J74" s="22"/>
      <c r="K74" s="22"/>
      <c r="L74" s="7">
        <v>70</v>
      </c>
    </row>
    <row r="75" spans="1:12" ht="12.75">
      <c r="A75" s="10">
        <v>67</v>
      </c>
      <c r="B75" s="16">
        <v>67</v>
      </c>
      <c r="C75" s="22" t="s">
        <v>57</v>
      </c>
      <c r="D75" s="21" t="s">
        <v>131</v>
      </c>
      <c r="E75" s="1">
        <v>1985</v>
      </c>
      <c r="F75" s="29" t="s">
        <v>63</v>
      </c>
      <c r="G75" s="21">
        <v>3</v>
      </c>
      <c r="H75" s="21">
        <v>2</v>
      </c>
      <c r="I75" s="46">
        <v>0.0002846064814814815</v>
      </c>
      <c r="J75" s="22"/>
      <c r="K75" s="22"/>
      <c r="L75" s="7">
        <v>71</v>
      </c>
    </row>
    <row r="76" spans="1:12" ht="12.75">
      <c r="A76" s="10">
        <v>11</v>
      </c>
      <c r="B76" s="16">
        <v>62</v>
      </c>
      <c r="C76" s="24" t="s">
        <v>91</v>
      </c>
      <c r="D76" s="16" t="s">
        <v>132</v>
      </c>
      <c r="E76" s="16">
        <v>1986</v>
      </c>
      <c r="F76" s="29" t="s">
        <v>86</v>
      </c>
      <c r="G76" s="16" t="s">
        <v>13</v>
      </c>
      <c r="H76" s="21">
        <v>2</v>
      </c>
      <c r="I76" s="46">
        <v>0.00039189814814814816</v>
      </c>
      <c r="J76" s="22"/>
      <c r="K76" s="22"/>
      <c r="L76" s="7">
        <v>72</v>
      </c>
    </row>
    <row r="77" spans="1:12" ht="12.75">
      <c r="A77" s="10">
        <v>4</v>
      </c>
      <c r="B77" s="16">
        <v>55</v>
      </c>
      <c r="C77" s="22" t="s">
        <v>60</v>
      </c>
      <c r="D77" s="21" t="s">
        <v>132</v>
      </c>
      <c r="E77" s="21">
        <v>1985</v>
      </c>
      <c r="F77" s="29" t="s">
        <v>63</v>
      </c>
      <c r="G77" s="21">
        <v>3</v>
      </c>
      <c r="H77" s="21">
        <v>2</v>
      </c>
      <c r="I77" s="46">
        <v>0.0010321759259259258</v>
      </c>
      <c r="J77" s="22"/>
      <c r="K77" s="22"/>
      <c r="L77" s="7">
        <v>73</v>
      </c>
    </row>
    <row r="78" spans="1:12" ht="12.75">
      <c r="A78" s="10">
        <v>27</v>
      </c>
      <c r="B78" s="16">
        <v>22</v>
      </c>
      <c r="C78" s="22" t="s">
        <v>59</v>
      </c>
      <c r="D78" s="21" t="s">
        <v>132</v>
      </c>
      <c r="E78" s="1">
        <v>1984</v>
      </c>
      <c r="F78" s="29" t="s">
        <v>63</v>
      </c>
      <c r="G78" s="21">
        <v>3</v>
      </c>
      <c r="H78" s="21">
        <v>2</v>
      </c>
      <c r="I78" s="46">
        <v>0.0013991898148148147</v>
      </c>
      <c r="J78" s="22"/>
      <c r="K78" s="22"/>
      <c r="L78" s="7">
        <v>74</v>
      </c>
    </row>
    <row r="80" ht="12.75">
      <c r="C80" s="48" t="s">
        <v>132</v>
      </c>
    </row>
    <row r="81" ht="12.75">
      <c r="C81" s="48" t="s">
        <v>131</v>
      </c>
    </row>
  </sheetData>
  <mergeCells count="11">
    <mergeCell ref="L3:L4"/>
    <mergeCell ref="G3:G4"/>
    <mergeCell ref="H3:I3"/>
    <mergeCell ref="J3:K3"/>
    <mergeCell ref="F3:F4"/>
    <mergeCell ref="A3:A4"/>
    <mergeCell ref="D3:D4"/>
    <mergeCell ref="A1:K1"/>
    <mergeCell ref="B3:B4"/>
    <mergeCell ref="C3:C4"/>
    <mergeCell ref="E3:E4"/>
  </mergeCells>
  <printOptions/>
  <pageMargins left="0.31496062992125984" right="0.1968503937007874" top="0.7086614173228347" bottom="1.141732283464567" header="0.35433070866141736" footer="0.35433070866141736"/>
  <pageSetup orientation="portrait" paperSize="9" r:id="rId1"/>
  <headerFooter alignWithMargins="0">
    <oddHeader>&amp;L
5-6 июля 2003г.&amp;CФедерация альпинизма, скалолазания и ледолазания СПб&amp;R
пос.Хийтола</oddHeader>
    <oddFooter>&amp;LГл.судья соревнований:
Гл.секретарь соревнований:&amp;RКлементьев М.П.
Могучая Т.В.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59"/>
  <sheetViews>
    <sheetView tabSelected="1" view="pageBreakPreview" zoomScale="75" zoomScaleNormal="75" zoomScaleSheetLayoutView="75" workbookViewId="0" topLeftCell="A1">
      <selection activeCell="X23" sqref="X23"/>
    </sheetView>
  </sheetViews>
  <sheetFormatPr defaultColWidth="9.00390625" defaultRowHeight="12.75"/>
  <cols>
    <col min="1" max="1" width="4.375" style="0" customWidth="1"/>
    <col min="2" max="2" width="3.375" style="0" customWidth="1"/>
    <col min="3" max="3" width="4.125" style="17" customWidth="1"/>
    <col min="4" max="4" width="20.875" style="18" customWidth="1"/>
    <col min="5" max="5" width="5.625" style="17" customWidth="1"/>
    <col min="6" max="6" width="7.625" style="17" customWidth="1"/>
    <col min="7" max="7" width="14.75390625" style="28" bestFit="1" customWidth="1"/>
    <col min="8" max="8" width="8.75390625" style="17" customWidth="1"/>
    <col min="9" max="9" width="10.25390625" style="45" customWidth="1"/>
    <col min="10" max="11" width="8.75390625" style="18" hidden="1" customWidth="1"/>
    <col min="12" max="12" width="8.75390625" style="17" customWidth="1"/>
    <col min="13" max="13" width="9.25390625" style="17" customWidth="1"/>
    <col min="14" max="14" width="7.00390625" style="2" hidden="1" customWidth="1"/>
    <col min="15" max="23" width="9.125" style="0" hidden="1" customWidth="1"/>
  </cols>
  <sheetData>
    <row r="1" spans="2:14" ht="12.75">
      <c r="B1" s="103" t="s">
        <v>133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2:14" ht="12.75" hidden="1"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2:14" ht="12.75" hidden="1"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2:14" ht="12.75" hidden="1"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2:14" ht="10.5" customHeight="1">
      <c r="B5" s="104" t="s">
        <v>138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</row>
    <row r="6" spans="1:25" s="4" customFormat="1" ht="12.75" customHeight="1" thickBot="1">
      <c r="A6" s="99" t="s">
        <v>135</v>
      </c>
      <c r="B6" s="95" t="s">
        <v>125</v>
      </c>
      <c r="C6" s="93" t="s">
        <v>126</v>
      </c>
      <c r="D6" s="97" t="s">
        <v>1</v>
      </c>
      <c r="E6" s="97" t="s">
        <v>2</v>
      </c>
      <c r="F6" s="93" t="s">
        <v>4</v>
      </c>
      <c r="G6" s="93" t="s">
        <v>3</v>
      </c>
      <c r="H6" s="101" t="s">
        <v>134</v>
      </c>
      <c r="I6" s="102"/>
      <c r="J6" s="90" t="s">
        <v>109</v>
      </c>
      <c r="K6" s="90"/>
      <c r="L6" s="90" t="s">
        <v>109</v>
      </c>
      <c r="M6" s="90"/>
      <c r="N6"/>
      <c r="O6"/>
      <c r="P6"/>
      <c r="Q6"/>
      <c r="R6"/>
      <c r="S6"/>
      <c r="T6"/>
      <c r="U6"/>
      <c r="V6"/>
      <c r="W6"/>
      <c r="X6" s="95" t="s">
        <v>140</v>
      </c>
      <c r="Y6"/>
    </row>
    <row r="7" spans="1:25" s="4" customFormat="1" ht="12.75" customHeight="1" thickBot="1">
      <c r="A7" s="100"/>
      <c r="B7" s="95"/>
      <c r="C7" s="94"/>
      <c r="D7" s="98"/>
      <c r="E7" s="98"/>
      <c r="F7" s="94"/>
      <c r="G7" s="94"/>
      <c r="H7" s="37" t="s">
        <v>127</v>
      </c>
      <c r="I7" s="44" t="s">
        <v>128</v>
      </c>
      <c r="J7" s="1"/>
      <c r="K7" s="38"/>
      <c r="L7" s="1" t="s">
        <v>127</v>
      </c>
      <c r="M7" s="84" t="s">
        <v>128</v>
      </c>
      <c r="N7" s="74"/>
      <c r="O7" s="75"/>
      <c r="P7" s="75"/>
      <c r="Q7" s="76"/>
      <c r="R7" s="76"/>
      <c r="S7" s="76"/>
      <c r="T7" s="76"/>
      <c r="U7" s="76"/>
      <c r="V7" s="76"/>
      <c r="W7" s="76"/>
      <c r="X7" s="95"/>
      <c r="Y7"/>
    </row>
    <row r="8" spans="1:24" ht="12.75" customHeight="1">
      <c r="A8" s="7">
        <v>1</v>
      </c>
      <c r="B8" s="10">
        <v>27</v>
      </c>
      <c r="C8" s="16">
        <v>51</v>
      </c>
      <c r="D8" s="22" t="s">
        <v>25</v>
      </c>
      <c r="E8" s="21">
        <v>1977</v>
      </c>
      <c r="F8" s="21" t="s">
        <v>19</v>
      </c>
      <c r="G8" s="25" t="s">
        <v>34</v>
      </c>
      <c r="H8" s="21" t="s">
        <v>129</v>
      </c>
      <c r="I8" s="46">
        <v>0.0013967592592592593</v>
      </c>
      <c r="J8" s="10"/>
      <c r="K8" s="10"/>
      <c r="L8" s="7" t="s">
        <v>129</v>
      </c>
      <c r="M8" s="47">
        <v>0.0041444444444444445</v>
      </c>
      <c r="N8" s="77">
        <f aca="true" t="shared" si="0" ref="N8:N39">COUNTIF($A$8:$A$59,$A8)</f>
        <v>1</v>
      </c>
      <c r="O8" s="73">
        <f>IF(ISBLANK($A8),1000,($A8*N8+(N8-1)*N8/2)/N8)</f>
        <v>1</v>
      </c>
      <c r="P8" s="73" t="s">
        <v>22</v>
      </c>
      <c r="Q8" s="76" t="str">
        <f>IF($H8=P$20,"-",IF(OR(AND($F8=P$14,$E8&gt;P$19),AND($F8=P$17,$E8&lt;P$18)),P$14,$F8))</f>
        <v>МС</v>
      </c>
      <c r="R8" s="76">
        <f>COUNTIF(Q$8:Q$59,P$8)</f>
        <v>1</v>
      </c>
      <c r="S8" s="4"/>
      <c r="T8" s="76" t="str">
        <f>IF(O8&gt;S$10,IF(O8&gt;S$11,IF(O8&gt;S$12,IF(O8&gt;S$13,IF(O8&gt;S$14,IF(O8&gt;S$15,IF(O8&gt;S$16,"-",P$16),P$15),P$14),P$13),P$12),P$11),P$10)</f>
        <v>КМС</v>
      </c>
      <c r="U8" s="76">
        <f>IF(OR(Q8=P$8,Q8=P$9,Q8=P$10),1,IF(Q8=P$11,2,IF(Q8=P$12,3,IF(Q8=P$13,4,IF(Q8=P$14,5,IF(Q8=P$15,6,IF(Q8=P$16,7,8)))))))</f>
        <v>1</v>
      </c>
      <c r="V8" s="76">
        <f>IF(T8=P$10,1,IF(T8=P$11,2,IF(T8=P$12,3,IF(T8=P$13,4,IF(T8=P$14,5,IF(T8=P$15,6,IF(T8=P$16,7,8)))))))</f>
        <v>1</v>
      </c>
      <c r="W8" s="76">
        <f>IF(U8-V8&gt;1,U8-1,V8)</f>
        <v>1</v>
      </c>
      <c r="X8" s="38" t="str">
        <f>IF(W8=1,P$10,IF(W8=2,P$11,IF(W8=3,P$12,IF(W8=4,P$13,IF(AND(W8=5,$E8&gt;P$19),P$14,IF(AND(W8=6,$E8&gt;P$19),P$15,IF(AND(W8=7,$E8&gt;P$19),P$16,"-")))))))</f>
        <v>КМС</v>
      </c>
    </row>
    <row r="9" spans="1:24" ht="12.75" customHeight="1">
      <c r="A9" s="7">
        <v>2</v>
      </c>
      <c r="B9" s="10">
        <v>44</v>
      </c>
      <c r="C9" s="16">
        <v>66</v>
      </c>
      <c r="D9" s="22" t="s">
        <v>32</v>
      </c>
      <c r="E9" s="21">
        <v>1976</v>
      </c>
      <c r="F9" s="21" t="s">
        <v>13</v>
      </c>
      <c r="G9" s="23" t="s">
        <v>27</v>
      </c>
      <c r="H9" s="21" t="s">
        <v>129</v>
      </c>
      <c r="I9" s="46">
        <v>0.0014907407407407406</v>
      </c>
      <c r="J9" s="10"/>
      <c r="K9" s="10"/>
      <c r="L9" s="7" t="s">
        <v>129</v>
      </c>
      <c r="M9" s="47">
        <v>0.0046449074074074075</v>
      </c>
      <c r="N9" s="77">
        <f t="shared" si="0"/>
        <v>1</v>
      </c>
      <c r="O9" s="73">
        <f aca="true" t="shared" si="1" ref="O9:O59">IF(ISBLANK($A9),1000,($A9*N9+(N9-1)*N9/2)/N9)</f>
        <v>2</v>
      </c>
      <c r="P9" s="73" t="s">
        <v>19</v>
      </c>
      <c r="Q9" s="76" t="str">
        <f aca="true" t="shared" si="2" ref="Q9:Q59">IF($H9=P$20,"-",IF(OR(AND($F9=P$14,$E9&gt;P$19),AND($F9=P$17,$E9&lt;P$18)),P$14,$F9))</f>
        <v>КМС</v>
      </c>
      <c r="R9" s="76">
        <f>COUNTIF(Q$8:Q$59,P$9)</f>
        <v>4</v>
      </c>
      <c r="S9" s="4"/>
      <c r="T9" s="76" t="str">
        <f aca="true" t="shared" si="3" ref="T9:T59">IF(O9&gt;S$10,IF(O9&gt;S$11,IF(O9&gt;S$12,IF(O9&gt;S$13,IF(O9&gt;S$14,IF(O9&gt;S$15,IF(O9&gt;S$16,"-",P$16),P$15),P$14),P$13),P$12),P$11),P$10)</f>
        <v>КМС</v>
      </c>
      <c r="U9" s="76">
        <f aca="true" t="shared" si="4" ref="U9:U59">IF(OR(Q9=P$8,Q9=P$9,Q9=P$10),1,IF(Q9=P$11,2,IF(Q9=P$12,3,IF(Q9=P$13,4,IF(Q9=P$14,5,IF(Q9=P$15,6,IF(Q9=P$16,7,8)))))))</f>
        <v>1</v>
      </c>
      <c r="V9" s="76">
        <f aca="true" t="shared" si="5" ref="V9:V59">IF(T9=P$10,1,IF(T9=P$11,2,IF(T9=P$12,3,IF(T9=P$13,4,IF(T9=P$14,5,IF(T9=P$15,6,IF(T9=P$16,7,8)))))))</f>
        <v>1</v>
      </c>
      <c r="W9" s="76">
        <f aca="true" t="shared" si="6" ref="W9:W59">IF(U9-V9&gt;1,U9-1,V9)</f>
        <v>1</v>
      </c>
      <c r="X9" s="38" t="str">
        <f>IF(W9=1,P$10,IF(W9=2,P$11,IF(W9=3,P$12,IF(W9=4,P$13,IF(AND(W9=5,$E9&gt;P$19),P$14,IF(AND(W9=6,$E9&gt;P$19),P$15,IF(AND(W9=7,$E9&gt;P$19),P$16,"-")))))))</f>
        <v>КМС</v>
      </c>
    </row>
    <row r="10" spans="1:24" ht="12.75" customHeight="1">
      <c r="A10" s="7">
        <v>3</v>
      </c>
      <c r="B10" s="10">
        <v>31</v>
      </c>
      <c r="C10" s="16">
        <v>56</v>
      </c>
      <c r="D10" s="24" t="s">
        <v>23</v>
      </c>
      <c r="E10" s="16">
        <v>1973</v>
      </c>
      <c r="F10" s="16" t="s">
        <v>22</v>
      </c>
      <c r="G10" s="30" t="s">
        <v>24</v>
      </c>
      <c r="H10" s="21" t="s">
        <v>129</v>
      </c>
      <c r="I10" s="46">
        <v>0.001727314814814815</v>
      </c>
      <c r="J10" s="10"/>
      <c r="K10" s="10"/>
      <c r="L10" s="7" t="s">
        <v>129</v>
      </c>
      <c r="M10" s="47">
        <v>0.005021064814814815</v>
      </c>
      <c r="N10" s="77">
        <f t="shared" si="0"/>
        <v>1</v>
      </c>
      <c r="O10" s="73">
        <f t="shared" si="1"/>
        <v>3</v>
      </c>
      <c r="P10" s="73" t="s">
        <v>13</v>
      </c>
      <c r="Q10" s="76" t="str">
        <f t="shared" si="2"/>
        <v>МСМК</v>
      </c>
      <c r="R10" s="76">
        <f>COUNTIF(Q$8:Q$59,P$10)</f>
        <v>24</v>
      </c>
      <c r="S10" s="76">
        <f>0.8*(R8+R9)+0.4*R10+0.2*R11</f>
        <v>15.600000000000001</v>
      </c>
      <c r="T10" s="76" t="str">
        <f t="shared" si="3"/>
        <v>КМС</v>
      </c>
      <c r="U10" s="76">
        <f t="shared" si="4"/>
        <v>1</v>
      </c>
      <c r="V10" s="76">
        <f t="shared" si="5"/>
        <v>1</v>
      </c>
      <c r="W10" s="76">
        <f t="shared" si="6"/>
        <v>1</v>
      </c>
      <c r="X10" s="38" t="str">
        <f>IF(W10=1,P$10,IF(W10=2,P$11,IF(W10=3,P$12,IF(W10=4,P$13,IF(AND(W10=5,$E10&gt;P$19),P$14,IF(AND(W10=6,$E10&gt;P$19),P$15,IF(AND(W10=7,$E10&gt;P$19),P$16,"-")))))))</f>
        <v>КМС</v>
      </c>
    </row>
    <row r="11" spans="1:24" ht="12.75" customHeight="1">
      <c r="A11" s="7">
        <v>4</v>
      </c>
      <c r="B11" s="10">
        <v>18</v>
      </c>
      <c r="C11" s="16">
        <v>40</v>
      </c>
      <c r="D11" s="22" t="s">
        <v>75</v>
      </c>
      <c r="E11" s="21">
        <v>1958</v>
      </c>
      <c r="F11" s="21" t="s">
        <v>19</v>
      </c>
      <c r="G11" s="29" t="s">
        <v>14</v>
      </c>
      <c r="H11" s="21" t="s">
        <v>129</v>
      </c>
      <c r="I11" s="46">
        <v>0.0016732638888888888</v>
      </c>
      <c r="J11" s="10"/>
      <c r="K11" s="10"/>
      <c r="L11" s="7" t="s">
        <v>129</v>
      </c>
      <c r="M11" s="47">
        <v>0.005782175925925926</v>
      </c>
      <c r="N11" s="77">
        <f t="shared" si="0"/>
        <v>1</v>
      </c>
      <c r="O11" s="73">
        <f t="shared" si="1"/>
        <v>4</v>
      </c>
      <c r="P11" s="73">
        <v>1</v>
      </c>
      <c r="Q11" s="76" t="str">
        <f t="shared" si="2"/>
        <v>МС</v>
      </c>
      <c r="R11" s="76">
        <f>COUNTIF(Q$8:Q$59,P$11)</f>
        <v>10</v>
      </c>
      <c r="S11" s="76">
        <f>S10+0.4*R10+0.4*R11+0.2*R12</f>
        <v>29.400000000000002</v>
      </c>
      <c r="T11" s="76" t="str">
        <f t="shared" si="3"/>
        <v>КМС</v>
      </c>
      <c r="U11" s="76">
        <f t="shared" si="4"/>
        <v>1</v>
      </c>
      <c r="V11" s="76">
        <f t="shared" si="5"/>
        <v>1</v>
      </c>
      <c r="W11" s="76">
        <f t="shared" si="6"/>
        <v>1</v>
      </c>
      <c r="X11" s="38" t="str">
        <f>IF(W11=1,P$10,IF(W11=2,P$11,IF(W11=3,P$12,IF(W11=4,P$13,IF(AND(W11=5,$E11&gt;P$19),P$14,IF(AND(W11=6,$E11&gt;P$19),P$15,IF(AND(W11=7,$E11&gt;P$19),P$16,"-")))))))</f>
        <v>КМС</v>
      </c>
    </row>
    <row r="12" spans="1:24" ht="12.75" customHeight="1">
      <c r="A12" s="7">
        <v>5</v>
      </c>
      <c r="B12" s="10">
        <v>32</v>
      </c>
      <c r="C12" s="16">
        <v>29</v>
      </c>
      <c r="D12" s="22" t="s">
        <v>44</v>
      </c>
      <c r="E12" s="21">
        <v>1981</v>
      </c>
      <c r="F12" s="21" t="s">
        <v>19</v>
      </c>
      <c r="G12" s="29" t="s">
        <v>14</v>
      </c>
      <c r="H12" s="21" t="s">
        <v>129</v>
      </c>
      <c r="I12" s="46">
        <v>0.001992939814814815</v>
      </c>
      <c r="J12" s="10"/>
      <c r="K12" s="10"/>
      <c r="L12" s="7" t="s">
        <v>129</v>
      </c>
      <c r="M12" s="47">
        <v>0.007910300925925927</v>
      </c>
      <c r="N12" s="77">
        <f t="shared" si="0"/>
        <v>1</v>
      </c>
      <c r="O12" s="73">
        <f t="shared" si="1"/>
        <v>5</v>
      </c>
      <c r="P12" s="73">
        <v>2</v>
      </c>
      <c r="Q12" s="76" t="str">
        <f t="shared" si="2"/>
        <v>МС</v>
      </c>
      <c r="R12" s="76">
        <f>COUNTIF(Q$8:Q$59,P$12)</f>
        <v>1</v>
      </c>
      <c r="S12" s="76">
        <f>S11+0.2*R11+0.4*R12+0.2*R13</f>
        <v>32.2</v>
      </c>
      <c r="T12" s="76" t="str">
        <f t="shared" si="3"/>
        <v>КМС</v>
      </c>
      <c r="U12" s="76">
        <f t="shared" si="4"/>
        <v>1</v>
      </c>
      <c r="V12" s="76">
        <f t="shared" si="5"/>
        <v>1</v>
      </c>
      <c r="W12" s="76">
        <f t="shared" si="6"/>
        <v>1</v>
      </c>
      <c r="X12" s="38" t="str">
        <f>IF(W12=1,P$10,IF(W12=2,P$11,IF(W12=3,P$12,IF(W12=4,P$13,IF(AND(W12=5,$E12&gt;P$19),P$14,IF(AND(W12=6,$E12&gt;P$19),P$15,IF(AND(W12=7,$E12&gt;P$19),P$16,"-")))))))</f>
        <v>КМС</v>
      </c>
    </row>
    <row r="13" spans="1:24" ht="12.75" customHeight="1">
      <c r="A13" s="7">
        <v>6</v>
      </c>
      <c r="B13" s="10">
        <v>33</v>
      </c>
      <c r="C13" s="16">
        <v>70</v>
      </c>
      <c r="D13" s="27" t="s">
        <v>119</v>
      </c>
      <c r="E13" s="21">
        <v>1984</v>
      </c>
      <c r="F13" s="1" t="s">
        <v>13</v>
      </c>
      <c r="G13" s="29" t="s">
        <v>88</v>
      </c>
      <c r="H13" s="21" t="s">
        <v>129</v>
      </c>
      <c r="I13" s="46">
        <v>0.0017994212962962964</v>
      </c>
      <c r="J13" s="10"/>
      <c r="K13" s="10"/>
      <c r="L13" s="7">
        <v>5</v>
      </c>
      <c r="M13" s="47">
        <v>0.007027199074074075</v>
      </c>
      <c r="N13" s="77">
        <f t="shared" si="0"/>
        <v>1</v>
      </c>
      <c r="O13" s="73">
        <f t="shared" si="1"/>
        <v>6</v>
      </c>
      <c r="P13" s="73">
        <v>3</v>
      </c>
      <c r="Q13" s="76" t="str">
        <f t="shared" si="2"/>
        <v>КМС</v>
      </c>
      <c r="R13" s="76">
        <f>COUNTIF(Q$8:Q$59,P$13)</f>
        <v>2</v>
      </c>
      <c r="S13" s="76">
        <f>S12+0.2*R12+0.4*R13+0.2*R14</f>
        <v>34.2</v>
      </c>
      <c r="T13" s="76" t="str">
        <f t="shared" si="3"/>
        <v>КМС</v>
      </c>
      <c r="U13" s="76">
        <f t="shared" si="4"/>
        <v>1</v>
      </c>
      <c r="V13" s="76">
        <f t="shared" si="5"/>
        <v>1</v>
      </c>
      <c r="W13" s="76">
        <f t="shared" si="6"/>
        <v>1</v>
      </c>
      <c r="X13" s="38" t="str">
        <f>IF(W13=1,P$10,IF(W13=2,P$11,IF(W13=3,P$12,IF(W13=4,P$13,IF(AND(W13=5,$E23&gt;P$19),P$14,IF(AND(W13=6,$E23&gt;P$19),P$15,IF(AND(W13=7,$E23&gt;P$19),P$16,"-")))))))</f>
        <v>КМС</v>
      </c>
    </row>
    <row r="14" spans="1:24" ht="12.75" customHeight="1">
      <c r="A14" s="7">
        <v>7</v>
      </c>
      <c r="B14" s="10">
        <v>46</v>
      </c>
      <c r="C14" s="16">
        <v>49</v>
      </c>
      <c r="D14" s="22" t="s">
        <v>42</v>
      </c>
      <c r="E14" s="21">
        <v>1979</v>
      </c>
      <c r="F14" s="21" t="s">
        <v>13</v>
      </c>
      <c r="G14" s="29" t="s">
        <v>29</v>
      </c>
      <c r="H14" s="21" t="s">
        <v>129</v>
      </c>
      <c r="I14" s="46">
        <v>0.0021939814814814817</v>
      </c>
      <c r="J14" s="10"/>
      <c r="K14" s="10"/>
      <c r="L14" s="7">
        <v>3</v>
      </c>
      <c r="M14" s="47">
        <v>0.0019059027777777778</v>
      </c>
      <c r="N14" s="77">
        <f t="shared" si="0"/>
        <v>1</v>
      </c>
      <c r="O14" s="73">
        <f t="shared" si="1"/>
        <v>7</v>
      </c>
      <c r="P14" s="73" t="s">
        <v>141</v>
      </c>
      <c r="Q14" s="76" t="str">
        <f t="shared" si="2"/>
        <v>КМС</v>
      </c>
      <c r="R14" s="76">
        <f>COUNTIF(Q$8:Q$59,P$14)</f>
        <v>5</v>
      </c>
      <c r="S14" s="76">
        <f>S13+0.2*R13+0.4*R14+0.2*R15</f>
        <v>37.2</v>
      </c>
      <c r="T14" s="76" t="str">
        <f t="shared" si="3"/>
        <v>КМС</v>
      </c>
      <c r="U14" s="76">
        <f t="shared" si="4"/>
        <v>1</v>
      </c>
      <c r="V14" s="76">
        <f t="shared" si="5"/>
        <v>1</v>
      </c>
      <c r="W14" s="76">
        <f t="shared" si="6"/>
        <v>1</v>
      </c>
      <c r="X14" s="38" t="str">
        <f aca="true" t="shared" si="7" ref="X14:X23">IF(W14=1,P$10,IF(W14=2,P$11,IF(W14=3,P$12,IF(W14=4,P$13,IF(AND(W14=5,$E13&gt;P$19),P$14,IF(AND(W14=6,$E13&gt;P$19),P$15,IF(AND(W14=7,$E13&gt;P$19),P$16,"-")))))))</f>
        <v>КМС</v>
      </c>
    </row>
    <row r="15" spans="1:24" ht="12.75" customHeight="1">
      <c r="A15" s="7">
        <v>8</v>
      </c>
      <c r="B15" s="10">
        <v>53</v>
      </c>
      <c r="C15" s="16">
        <v>48</v>
      </c>
      <c r="D15" s="24" t="s">
        <v>85</v>
      </c>
      <c r="E15" s="16">
        <v>1978</v>
      </c>
      <c r="F15" s="16" t="s">
        <v>13</v>
      </c>
      <c r="G15" s="29" t="s">
        <v>86</v>
      </c>
      <c r="H15" s="21" t="s">
        <v>129</v>
      </c>
      <c r="I15" s="46">
        <v>0.0025082175925925927</v>
      </c>
      <c r="J15" s="10"/>
      <c r="K15" s="10"/>
      <c r="L15" s="7">
        <v>1</v>
      </c>
      <c r="M15" s="47">
        <v>0.0002568287037037037</v>
      </c>
      <c r="N15" s="77">
        <f t="shared" si="0"/>
        <v>1</v>
      </c>
      <c r="O15" s="73">
        <f t="shared" si="1"/>
        <v>8</v>
      </c>
      <c r="P15" s="73" t="s">
        <v>98</v>
      </c>
      <c r="Q15" s="76" t="str">
        <f t="shared" si="2"/>
        <v>КМС</v>
      </c>
      <c r="R15" s="76">
        <f>COUNTIF(Q$8:Q$59,P$15)</f>
        <v>3</v>
      </c>
      <c r="S15" s="76">
        <f>S14+0.2*R14+0.4*R15+0.2*R16</f>
        <v>39.400000000000006</v>
      </c>
      <c r="T15" s="76" t="str">
        <f t="shared" si="3"/>
        <v>КМС</v>
      </c>
      <c r="U15" s="76">
        <f t="shared" si="4"/>
        <v>1</v>
      </c>
      <c r="V15" s="76">
        <f t="shared" si="5"/>
        <v>1</v>
      </c>
      <c r="W15" s="76">
        <f t="shared" si="6"/>
        <v>1</v>
      </c>
      <c r="X15" s="38" t="str">
        <f t="shared" si="7"/>
        <v>КМС</v>
      </c>
    </row>
    <row r="16" spans="1:24" ht="12.75" customHeight="1">
      <c r="A16" s="7">
        <v>9</v>
      </c>
      <c r="B16" s="10">
        <v>57</v>
      </c>
      <c r="C16" s="16">
        <v>45</v>
      </c>
      <c r="D16" s="43" t="s">
        <v>95</v>
      </c>
      <c r="E16" s="40">
        <v>1987</v>
      </c>
      <c r="F16" s="40" t="s">
        <v>13</v>
      </c>
      <c r="G16" s="43" t="s">
        <v>94</v>
      </c>
      <c r="H16" s="21" t="s">
        <v>129</v>
      </c>
      <c r="I16" s="46">
        <v>0.0019810185185185182</v>
      </c>
      <c r="J16" s="10"/>
      <c r="K16" s="10"/>
      <c r="L16" s="7">
        <v>1</v>
      </c>
      <c r="M16" s="47">
        <v>0.00027581018518518514</v>
      </c>
      <c r="N16" s="77">
        <f t="shared" si="0"/>
        <v>1</v>
      </c>
      <c r="O16" s="73">
        <f t="shared" si="1"/>
        <v>9</v>
      </c>
      <c r="P16" s="73" t="s">
        <v>142</v>
      </c>
      <c r="Q16" s="76" t="str">
        <f t="shared" si="2"/>
        <v>КМС</v>
      </c>
      <c r="R16" s="76">
        <f>COUNTIF(Q$8:Q$59,P$16)</f>
        <v>0</v>
      </c>
      <c r="S16" s="76">
        <f>S15+0.2*R15+0.4*R16+0.2*R17</f>
        <v>40.20000000000001</v>
      </c>
      <c r="T16" s="76" t="str">
        <f t="shared" si="3"/>
        <v>КМС</v>
      </c>
      <c r="U16" s="76">
        <f t="shared" si="4"/>
        <v>1</v>
      </c>
      <c r="V16" s="76">
        <f t="shared" si="5"/>
        <v>1</v>
      </c>
      <c r="W16" s="76">
        <f t="shared" si="6"/>
        <v>1</v>
      </c>
      <c r="X16" s="38" t="str">
        <f t="shared" si="7"/>
        <v>КМС</v>
      </c>
    </row>
    <row r="17" spans="1:24" ht="12.75" customHeight="1">
      <c r="A17" s="7">
        <v>10</v>
      </c>
      <c r="B17" s="10">
        <v>15</v>
      </c>
      <c r="C17" s="16">
        <v>63</v>
      </c>
      <c r="D17" s="24" t="s">
        <v>104</v>
      </c>
      <c r="E17" s="16">
        <v>1987</v>
      </c>
      <c r="F17" s="42" t="s">
        <v>13</v>
      </c>
      <c r="G17" s="41" t="s">
        <v>86</v>
      </c>
      <c r="H17" s="21" t="s">
        <v>129</v>
      </c>
      <c r="I17" s="46">
        <v>0.0017630787037037036</v>
      </c>
      <c r="J17" s="10"/>
      <c r="K17" s="10"/>
      <c r="L17" s="7">
        <v>1</v>
      </c>
      <c r="M17" s="47">
        <v>0.0003077546296296296</v>
      </c>
      <c r="N17" s="77">
        <f t="shared" si="0"/>
        <v>1</v>
      </c>
      <c r="O17" s="73">
        <f t="shared" si="1"/>
        <v>10</v>
      </c>
      <c r="P17" s="79" t="s">
        <v>48</v>
      </c>
      <c r="Q17" s="76" t="str">
        <f t="shared" si="2"/>
        <v>КМС</v>
      </c>
      <c r="R17" s="76">
        <f>COUNTIF(Q$8:Q$59,P$17)</f>
        <v>1</v>
      </c>
      <c r="S17" s="76"/>
      <c r="T17" s="76" t="str">
        <f t="shared" si="3"/>
        <v>КМС</v>
      </c>
      <c r="U17" s="76">
        <f t="shared" si="4"/>
        <v>1</v>
      </c>
      <c r="V17" s="76">
        <f t="shared" si="5"/>
        <v>1</v>
      </c>
      <c r="W17" s="76">
        <f t="shared" si="6"/>
        <v>1</v>
      </c>
      <c r="X17" s="38" t="str">
        <f t="shared" si="7"/>
        <v>КМС</v>
      </c>
    </row>
    <row r="18" spans="1:24" ht="12.75" customHeight="1">
      <c r="A18" s="7">
        <v>11</v>
      </c>
      <c r="B18" s="10">
        <v>26</v>
      </c>
      <c r="C18" s="16">
        <v>73</v>
      </c>
      <c r="D18" s="27" t="s">
        <v>26</v>
      </c>
      <c r="E18" s="21">
        <v>1961</v>
      </c>
      <c r="F18" s="1" t="s">
        <v>13</v>
      </c>
      <c r="G18" s="29" t="s">
        <v>17</v>
      </c>
      <c r="H18" s="21" t="s">
        <v>129</v>
      </c>
      <c r="I18" s="46">
        <v>0.0019067129629629631</v>
      </c>
      <c r="J18" s="10"/>
      <c r="K18" s="10"/>
      <c r="L18" s="7">
        <v>1</v>
      </c>
      <c r="M18" s="47">
        <v>0.0004071759259259259</v>
      </c>
      <c r="N18" s="77">
        <f t="shared" si="0"/>
        <v>1</v>
      </c>
      <c r="O18" s="73">
        <f t="shared" si="1"/>
        <v>11</v>
      </c>
      <c r="P18" s="76">
        <v>1986</v>
      </c>
      <c r="Q18" s="76" t="str">
        <f t="shared" si="2"/>
        <v>КМС</v>
      </c>
      <c r="R18" s="76"/>
      <c r="S18" s="76"/>
      <c r="T18" s="76" t="str">
        <f t="shared" si="3"/>
        <v>КМС</v>
      </c>
      <c r="U18" s="76">
        <f t="shared" si="4"/>
        <v>1</v>
      </c>
      <c r="V18" s="76">
        <f t="shared" si="5"/>
        <v>1</v>
      </c>
      <c r="W18" s="76">
        <f t="shared" si="6"/>
        <v>1</v>
      </c>
      <c r="X18" s="38" t="str">
        <f t="shared" si="7"/>
        <v>КМС</v>
      </c>
    </row>
    <row r="19" spans="1:24" ht="12.75" customHeight="1">
      <c r="A19" s="7">
        <v>12</v>
      </c>
      <c r="B19" s="10">
        <v>43</v>
      </c>
      <c r="C19" s="16">
        <v>68</v>
      </c>
      <c r="D19" s="27" t="s">
        <v>117</v>
      </c>
      <c r="E19" s="21">
        <v>1987</v>
      </c>
      <c r="F19" s="1">
        <v>1</v>
      </c>
      <c r="G19" s="29" t="s">
        <v>88</v>
      </c>
      <c r="H19" s="21" t="s">
        <v>129</v>
      </c>
      <c r="I19" s="46">
        <v>0.0021225694444444447</v>
      </c>
      <c r="J19" s="10"/>
      <c r="K19" s="10"/>
      <c r="L19" s="7">
        <v>1</v>
      </c>
      <c r="M19" s="47">
        <v>0.0004071759259259259</v>
      </c>
      <c r="N19" s="77">
        <f t="shared" si="0"/>
        <v>1</v>
      </c>
      <c r="O19" s="73">
        <f t="shared" si="1"/>
        <v>12</v>
      </c>
      <c r="P19" s="73">
        <v>1985</v>
      </c>
      <c r="Q19" s="76">
        <f t="shared" si="2"/>
        <v>1</v>
      </c>
      <c r="R19" s="76"/>
      <c r="S19" s="76"/>
      <c r="T19" s="76" t="str">
        <f t="shared" si="3"/>
        <v>КМС</v>
      </c>
      <c r="U19" s="76">
        <f t="shared" si="4"/>
        <v>2</v>
      </c>
      <c r="V19" s="76">
        <f t="shared" si="5"/>
        <v>1</v>
      </c>
      <c r="W19" s="76">
        <f t="shared" si="6"/>
        <v>1</v>
      </c>
      <c r="X19" s="38" t="str">
        <f t="shared" si="7"/>
        <v>КМС</v>
      </c>
    </row>
    <row r="20" spans="1:24" ht="12.75" customHeight="1" thickBot="1">
      <c r="A20" s="7">
        <v>13</v>
      </c>
      <c r="B20" s="10">
        <v>29</v>
      </c>
      <c r="C20" s="16">
        <v>36</v>
      </c>
      <c r="D20" s="24" t="s">
        <v>66</v>
      </c>
      <c r="E20" s="16">
        <v>1979</v>
      </c>
      <c r="F20" s="16" t="s">
        <v>13</v>
      </c>
      <c r="G20" s="30" t="s">
        <v>65</v>
      </c>
      <c r="H20" s="21" t="s">
        <v>129</v>
      </c>
      <c r="I20" s="46">
        <v>0.002285763888888889</v>
      </c>
      <c r="J20" s="10"/>
      <c r="K20" s="10"/>
      <c r="L20" s="7">
        <v>1</v>
      </c>
      <c r="M20" s="47">
        <v>0.00044293981481481485</v>
      </c>
      <c r="N20" s="77">
        <f t="shared" si="0"/>
        <v>1</v>
      </c>
      <c r="O20" s="80">
        <f t="shared" si="1"/>
        <v>13</v>
      </c>
      <c r="P20" s="80" t="s">
        <v>143</v>
      </c>
      <c r="Q20" s="76" t="str">
        <f t="shared" si="2"/>
        <v>КМС</v>
      </c>
      <c r="R20" s="81"/>
      <c r="S20" s="81"/>
      <c r="T20" s="81" t="str">
        <f t="shared" si="3"/>
        <v>КМС</v>
      </c>
      <c r="U20" s="81">
        <f t="shared" si="4"/>
        <v>1</v>
      </c>
      <c r="V20" s="81">
        <f t="shared" si="5"/>
        <v>1</v>
      </c>
      <c r="W20" s="81">
        <f t="shared" si="6"/>
        <v>1</v>
      </c>
      <c r="X20" s="38" t="str">
        <f t="shared" si="7"/>
        <v>КМС</v>
      </c>
    </row>
    <row r="21" spans="1:24" ht="12.75" customHeight="1">
      <c r="A21" s="7">
        <v>14</v>
      </c>
      <c r="B21" s="10">
        <v>68</v>
      </c>
      <c r="C21" s="16">
        <v>69</v>
      </c>
      <c r="D21" s="22" t="s">
        <v>62</v>
      </c>
      <c r="E21" s="21">
        <v>1981</v>
      </c>
      <c r="F21" s="21" t="s">
        <v>13</v>
      </c>
      <c r="G21" s="29" t="s">
        <v>63</v>
      </c>
      <c r="H21" s="21" t="s">
        <v>129</v>
      </c>
      <c r="I21" s="46">
        <v>0.0019105324074074074</v>
      </c>
      <c r="J21" s="10"/>
      <c r="K21" s="10"/>
      <c r="L21" s="7">
        <v>1</v>
      </c>
      <c r="M21" s="47">
        <v>0.0005098379629629629</v>
      </c>
      <c r="N21" s="77">
        <f t="shared" si="0"/>
        <v>1</v>
      </c>
      <c r="O21" s="73">
        <f t="shared" si="1"/>
        <v>14</v>
      </c>
      <c r="P21" s="73"/>
      <c r="Q21" s="76" t="str">
        <f t="shared" si="2"/>
        <v>КМС</v>
      </c>
      <c r="R21" s="76"/>
      <c r="S21" s="76"/>
      <c r="T21" s="76" t="str">
        <f t="shared" si="3"/>
        <v>КМС</v>
      </c>
      <c r="U21" s="76">
        <f t="shared" si="4"/>
        <v>1</v>
      </c>
      <c r="V21" s="76">
        <f t="shared" si="5"/>
        <v>1</v>
      </c>
      <c r="W21" s="76">
        <f t="shared" si="6"/>
        <v>1</v>
      </c>
      <c r="X21" s="38" t="str">
        <f t="shared" si="7"/>
        <v>КМС</v>
      </c>
    </row>
    <row r="22" spans="1:24" ht="12.75" customHeight="1">
      <c r="A22" s="7">
        <v>15</v>
      </c>
      <c r="B22" s="10">
        <v>48</v>
      </c>
      <c r="C22" s="16">
        <v>65</v>
      </c>
      <c r="D22" s="27" t="s">
        <v>110</v>
      </c>
      <c r="E22" s="21">
        <v>1977</v>
      </c>
      <c r="F22" s="1">
        <v>1</v>
      </c>
      <c r="G22" s="29" t="s">
        <v>20</v>
      </c>
      <c r="H22" s="21" t="s">
        <v>129</v>
      </c>
      <c r="I22" s="46">
        <v>0.002518287037037037</v>
      </c>
      <c r="J22" s="10"/>
      <c r="K22" s="10"/>
      <c r="L22" s="7">
        <v>1</v>
      </c>
      <c r="M22" s="47">
        <v>0.0006083333333333333</v>
      </c>
      <c r="N22" s="77">
        <f t="shared" si="0"/>
        <v>1</v>
      </c>
      <c r="O22" s="73">
        <f t="shared" si="1"/>
        <v>15</v>
      </c>
      <c r="P22" s="73"/>
      <c r="Q22" s="76">
        <f t="shared" si="2"/>
        <v>1</v>
      </c>
      <c r="R22" s="76"/>
      <c r="S22" s="76"/>
      <c r="T22" s="76" t="str">
        <f t="shared" si="3"/>
        <v>КМС</v>
      </c>
      <c r="U22" s="76">
        <f t="shared" si="4"/>
        <v>2</v>
      </c>
      <c r="V22" s="76">
        <f t="shared" si="5"/>
        <v>1</v>
      </c>
      <c r="W22" s="76">
        <f t="shared" si="6"/>
        <v>1</v>
      </c>
      <c r="X22" s="38" t="str">
        <f t="shared" si="7"/>
        <v>КМС</v>
      </c>
    </row>
    <row r="23" spans="1:24" ht="12.75" customHeight="1" thickBot="1">
      <c r="A23" s="72">
        <v>16</v>
      </c>
      <c r="B23" s="66">
        <v>14</v>
      </c>
      <c r="C23" s="67">
        <v>58</v>
      </c>
      <c r="D23" s="88" t="s">
        <v>89</v>
      </c>
      <c r="E23" s="67">
        <v>1971</v>
      </c>
      <c r="F23" s="67" t="s">
        <v>48</v>
      </c>
      <c r="G23" s="70" t="s">
        <v>17</v>
      </c>
      <c r="H23" s="72" t="s">
        <v>129</v>
      </c>
      <c r="I23" s="86">
        <v>0.0023884259259259262</v>
      </c>
      <c r="J23" s="66"/>
      <c r="K23" s="66"/>
      <c r="L23" s="72" t="s">
        <v>143</v>
      </c>
      <c r="M23" s="72"/>
      <c r="N23" s="77">
        <f t="shared" si="0"/>
        <v>1</v>
      </c>
      <c r="O23" s="73">
        <f t="shared" si="1"/>
        <v>16</v>
      </c>
      <c r="P23" s="76"/>
      <c r="Q23" s="76" t="str">
        <f t="shared" si="2"/>
        <v>1ю</v>
      </c>
      <c r="R23" s="76"/>
      <c r="S23" s="76"/>
      <c r="T23" s="76">
        <f t="shared" si="3"/>
        <v>1</v>
      </c>
      <c r="U23" s="76">
        <f t="shared" si="4"/>
        <v>5</v>
      </c>
      <c r="V23" s="76">
        <f t="shared" si="5"/>
        <v>2</v>
      </c>
      <c r="W23" s="76">
        <f t="shared" si="6"/>
        <v>4</v>
      </c>
      <c r="X23" s="78">
        <f t="shared" si="7"/>
        <v>3</v>
      </c>
    </row>
    <row r="24" spans="1:24" ht="12.75" customHeight="1">
      <c r="A24" s="65">
        <v>17</v>
      </c>
      <c r="B24" s="57">
        <v>52</v>
      </c>
      <c r="C24" s="59">
        <v>4</v>
      </c>
      <c r="D24" s="60" t="s">
        <v>31</v>
      </c>
      <c r="E24" s="61">
        <v>1968</v>
      </c>
      <c r="F24" s="61" t="s">
        <v>13</v>
      </c>
      <c r="G24" s="62" t="s">
        <v>27</v>
      </c>
      <c r="H24" s="61" t="s">
        <v>129</v>
      </c>
      <c r="I24" s="63">
        <v>0.0026150462962962963</v>
      </c>
      <c r="J24" s="64"/>
      <c r="K24" s="82"/>
      <c r="L24" s="76"/>
      <c r="M24" s="76"/>
      <c r="N24" s="77">
        <f t="shared" si="0"/>
        <v>1</v>
      </c>
      <c r="O24" s="73">
        <f t="shared" si="1"/>
        <v>17</v>
      </c>
      <c r="P24" s="76"/>
      <c r="Q24" s="76" t="str">
        <f t="shared" si="2"/>
        <v>КМС</v>
      </c>
      <c r="R24" s="76"/>
      <c r="S24" s="76"/>
      <c r="T24" s="76">
        <f t="shared" si="3"/>
        <v>1</v>
      </c>
      <c r="U24" s="76">
        <f t="shared" si="4"/>
        <v>1</v>
      </c>
      <c r="V24" s="76">
        <f t="shared" si="5"/>
        <v>2</v>
      </c>
      <c r="W24" s="76">
        <f t="shared" si="6"/>
        <v>2</v>
      </c>
      <c r="X24" s="58">
        <f aca="true" t="shared" si="8" ref="X24:X59">IF(W24=1,P$10,IF(W24=2,P$11,IF(W24=3,P$12,IF(W24=4,P$13,IF(AND(W24=5,$E24&gt;P$19),P$14,IF(AND(W24=6,$E24&gt;P$19),P$15,IF(AND(W24=7,$E24&gt;P$19),P$16,"-")))))))</f>
        <v>1</v>
      </c>
    </row>
    <row r="25" spans="1:24" ht="12.75" customHeight="1">
      <c r="A25" s="7">
        <v>18</v>
      </c>
      <c r="B25" s="10">
        <v>59</v>
      </c>
      <c r="C25" s="16">
        <v>46</v>
      </c>
      <c r="D25" s="22" t="s">
        <v>80</v>
      </c>
      <c r="E25" s="21">
        <v>1983</v>
      </c>
      <c r="F25" s="21">
        <v>1</v>
      </c>
      <c r="G25" s="29" t="s">
        <v>34</v>
      </c>
      <c r="H25" s="21" t="s">
        <v>129</v>
      </c>
      <c r="I25" s="46">
        <v>0.002658101851851852</v>
      </c>
      <c r="J25" s="10"/>
      <c r="K25" s="83"/>
      <c r="L25" s="76"/>
      <c r="M25" s="76"/>
      <c r="N25" s="77">
        <f t="shared" si="0"/>
        <v>1</v>
      </c>
      <c r="O25" s="73">
        <f t="shared" si="1"/>
        <v>18</v>
      </c>
      <c r="P25" s="76"/>
      <c r="Q25" s="76">
        <f t="shared" si="2"/>
        <v>1</v>
      </c>
      <c r="R25" s="76"/>
      <c r="S25" s="76"/>
      <c r="T25" s="76">
        <f t="shared" si="3"/>
        <v>1</v>
      </c>
      <c r="U25" s="76">
        <f t="shared" si="4"/>
        <v>2</v>
      </c>
      <c r="V25" s="76">
        <f t="shared" si="5"/>
        <v>2</v>
      </c>
      <c r="W25" s="76">
        <f t="shared" si="6"/>
        <v>2</v>
      </c>
      <c r="X25" s="38">
        <f t="shared" si="8"/>
        <v>1</v>
      </c>
    </row>
    <row r="26" spans="1:24" ht="12.75" customHeight="1">
      <c r="A26" s="7">
        <v>19</v>
      </c>
      <c r="B26" s="49">
        <v>35</v>
      </c>
      <c r="C26" s="40">
        <v>35</v>
      </c>
      <c r="D26" s="39" t="s">
        <v>54</v>
      </c>
      <c r="E26" s="51">
        <v>1985</v>
      </c>
      <c r="F26" s="40" t="s">
        <v>13</v>
      </c>
      <c r="G26" s="52" t="s">
        <v>63</v>
      </c>
      <c r="H26" s="26" t="s">
        <v>129</v>
      </c>
      <c r="I26" s="50">
        <v>0.002675462962962963</v>
      </c>
      <c r="J26" s="10"/>
      <c r="K26" s="83"/>
      <c r="L26" s="76"/>
      <c r="M26" s="76"/>
      <c r="N26" s="77">
        <f t="shared" si="0"/>
        <v>1</v>
      </c>
      <c r="O26" s="73">
        <f t="shared" si="1"/>
        <v>19</v>
      </c>
      <c r="P26" s="76"/>
      <c r="Q26" s="76" t="str">
        <f t="shared" si="2"/>
        <v>КМС</v>
      </c>
      <c r="R26" s="76"/>
      <c r="S26" s="76"/>
      <c r="T26" s="76">
        <f t="shared" si="3"/>
        <v>1</v>
      </c>
      <c r="U26" s="76">
        <f t="shared" si="4"/>
        <v>1</v>
      </c>
      <c r="V26" s="76">
        <f t="shared" si="5"/>
        <v>2</v>
      </c>
      <c r="W26" s="76">
        <f t="shared" si="6"/>
        <v>2</v>
      </c>
      <c r="X26" s="38">
        <f t="shared" si="8"/>
        <v>1</v>
      </c>
    </row>
    <row r="27" spans="1:24" ht="12.75" customHeight="1">
      <c r="A27" s="7">
        <v>20</v>
      </c>
      <c r="B27" s="49">
        <v>19</v>
      </c>
      <c r="C27" s="40">
        <v>38</v>
      </c>
      <c r="D27" s="39" t="s">
        <v>53</v>
      </c>
      <c r="E27" s="40">
        <v>1988</v>
      </c>
      <c r="F27" s="40" t="s">
        <v>13</v>
      </c>
      <c r="G27" s="52" t="s">
        <v>63</v>
      </c>
      <c r="H27" s="26" t="s">
        <v>129</v>
      </c>
      <c r="I27" s="50">
        <v>0.0026771990740740745</v>
      </c>
      <c r="J27" s="10"/>
      <c r="K27" s="83"/>
      <c r="L27" s="76"/>
      <c r="M27" s="76"/>
      <c r="N27" s="77">
        <f t="shared" si="0"/>
        <v>1</v>
      </c>
      <c r="O27" s="73">
        <f t="shared" si="1"/>
        <v>20</v>
      </c>
      <c r="P27" s="76"/>
      <c r="Q27" s="76" t="str">
        <f t="shared" si="2"/>
        <v>КМС</v>
      </c>
      <c r="R27" s="76"/>
      <c r="S27" s="76"/>
      <c r="T27" s="76">
        <f t="shared" si="3"/>
        <v>1</v>
      </c>
      <c r="U27" s="76">
        <f t="shared" si="4"/>
        <v>1</v>
      </c>
      <c r="V27" s="76">
        <f t="shared" si="5"/>
        <v>2</v>
      </c>
      <c r="W27" s="76">
        <f t="shared" si="6"/>
        <v>2</v>
      </c>
      <c r="X27" s="38">
        <f t="shared" si="8"/>
        <v>1</v>
      </c>
    </row>
    <row r="28" spans="1:24" ht="12.75" customHeight="1">
      <c r="A28" s="7">
        <v>21</v>
      </c>
      <c r="B28" s="49">
        <v>34</v>
      </c>
      <c r="C28" s="40">
        <v>34</v>
      </c>
      <c r="D28" s="27" t="s">
        <v>50</v>
      </c>
      <c r="E28" s="51">
        <v>1983</v>
      </c>
      <c r="F28" s="26" t="s">
        <v>13</v>
      </c>
      <c r="G28" s="52" t="s">
        <v>63</v>
      </c>
      <c r="H28" s="26" t="s">
        <v>129</v>
      </c>
      <c r="I28" s="50">
        <v>0.0027825231481481486</v>
      </c>
      <c r="J28" s="10"/>
      <c r="K28" s="83"/>
      <c r="L28" s="76"/>
      <c r="M28" s="76"/>
      <c r="N28" s="77">
        <f t="shared" si="0"/>
        <v>1</v>
      </c>
      <c r="O28" s="73">
        <f t="shared" si="1"/>
        <v>21</v>
      </c>
      <c r="P28" s="76"/>
      <c r="Q28" s="76" t="str">
        <f t="shared" si="2"/>
        <v>КМС</v>
      </c>
      <c r="R28" s="76"/>
      <c r="S28" s="76"/>
      <c r="T28" s="76">
        <f t="shared" si="3"/>
        <v>1</v>
      </c>
      <c r="U28" s="76">
        <f t="shared" si="4"/>
        <v>1</v>
      </c>
      <c r="V28" s="76">
        <f t="shared" si="5"/>
        <v>2</v>
      </c>
      <c r="W28" s="76">
        <f t="shared" si="6"/>
        <v>2</v>
      </c>
      <c r="X28" s="38">
        <f t="shared" si="8"/>
        <v>1</v>
      </c>
    </row>
    <row r="29" spans="1:24" ht="12.75" customHeight="1">
      <c r="A29" s="7">
        <v>22</v>
      </c>
      <c r="B29" s="10">
        <v>64</v>
      </c>
      <c r="C29" s="16">
        <v>47</v>
      </c>
      <c r="D29" s="39" t="s">
        <v>93</v>
      </c>
      <c r="E29" s="40">
        <v>1987</v>
      </c>
      <c r="F29" s="16" t="s">
        <v>13</v>
      </c>
      <c r="G29" s="29" t="s">
        <v>86</v>
      </c>
      <c r="H29" s="21" t="s">
        <v>129</v>
      </c>
      <c r="I29" s="46">
        <v>0.002822685185185185</v>
      </c>
      <c r="J29" s="10"/>
      <c r="K29" s="83"/>
      <c r="L29" s="76"/>
      <c r="M29" s="76"/>
      <c r="N29" s="77">
        <f t="shared" si="0"/>
        <v>1</v>
      </c>
      <c r="O29" s="73">
        <f t="shared" si="1"/>
        <v>22</v>
      </c>
      <c r="P29" s="76"/>
      <c r="Q29" s="76" t="str">
        <f t="shared" si="2"/>
        <v>КМС</v>
      </c>
      <c r="R29" s="76"/>
      <c r="S29" s="76"/>
      <c r="T29" s="76">
        <f t="shared" si="3"/>
        <v>1</v>
      </c>
      <c r="U29" s="76">
        <f t="shared" si="4"/>
        <v>1</v>
      </c>
      <c r="V29" s="76">
        <f t="shared" si="5"/>
        <v>2</v>
      </c>
      <c r="W29" s="76">
        <f t="shared" si="6"/>
        <v>2</v>
      </c>
      <c r="X29" s="38">
        <f t="shared" si="8"/>
        <v>1</v>
      </c>
    </row>
    <row r="30" spans="1:24" ht="12.75" customHeight="1">
      <c r="A30" s="7">
        <v>23</v>
      </c>
      <c r="B30" s="49">
        <v>56</v>
      </c>
      <c r="C30" s="40">
        <v>42</v>
      </c>
      <c r="D30" s="39" t="s">
        <v>49</v>
      </c>
      <c r="E30" s="40">
        <v>1978</v>
      </c>
      <c r="F30" s="40" t="s">
        <v>48</v>
      </c>
      <c r="G30" s="52" t="s">
        <v>20</v>
      </c>
      <c r="H30" s="26" t="s">
        <v>129</v>
      </c>
      <c r="I30" s="50">
        <v>0.002938888888888889</v>
      </c>
      <c r="J30" s="10"/>
      <c r="K30" s="83"/>
      <c r="L30" s="76"/>
      <c r="M30" s="76"/>
      <c r="N30" s="77">
        <f t="shared" si="0"/>
        <v>1</v>
      </c>
      <c r="O30" s="73">
        <f t="shared" si="1"/>
        <v>23</v>
      </c>
      <c r="P30" s="76"/>
      <c r="Q30" s="76" t="str">
        <f t="shared" si="2"/>
        <v>1ю</v>
      </c>
      <c r="R30" s="76"/>
      <c r="S30" s="76"/>
      <c r="T30" s="76">
        <f t="shared" si="3"/>
        <v>1</v>
      </c>
      <c r="U30" s="76">
        <f t="shared" si="4"/>
        <v>5</v>
      </c>
      <c r="V30" s="76">
        <f t="shared" si="5"/>
        <v>2</v>
      </c>
      <c r="W30" s="76">
        <f t="shared" si="6"/>
        <v>4</v>
      </c>
      <c r="X30" s="38">
        <f t="shared" si="8"/>
        <v>3</v>
      </c>
    </row>
    <row r="31" spans="1:24" ht="12.75" customHeight="1">
      <c r="A31" s="7">
        <v>24</v>
      </c>
      <c r="B31" s="49">
        <v>12</v>
      </c>
      <c r="C31" s="40">
        <v>11</v>
      </c>
      <c r="D31" s="39" t="s">
        <v>82</v>
      </c>
      <c r="E31" s="40">
        <v>1971</v>
      </c>
      <c r="F31" s="40" t="s">
        <v>13</v>
      </c>
      <c r="G31" s="52" t="s">
        <v>83</v>
      </c>
      <c r="H31" s="26" t="s">
        <v>129</v>
      </c>
      <c r="I31" s="50">
        <v>0.0029672453703703705</v>
      </c>
      <c r="J31" s="10"/>
      <c r="K31" s="83"/>
      <c r="L31" s="76"/>
      <c r="M31" s="76"/>
      <c r="N31" s="77">
        <f t="shared" si="0"/>
        <v>1</v>
      </c>
      <c r="O31" s="73">
        <f t="shared" si="1"/>
        <v>24</v>
      </c>
      <c r="P31" s="76"/>
      <c r="Q31" s="76" t="str">
        <f t="shared" si="2"/>
        <v>КМС</v>
      </c>
      <c r="R31" s="76"/>
      <c r="S31" s="76"/>
      <c r="T31" s="76">
        <f t="shared" si="3"/>
        <v>1</v>
      </c>
      <c r="U31" s="76">
        <f t="shared" si="4"/>
        <v>1</v>
      </c>
      <c r="V31" s="76">
        <f t="shared" si="5"/>
        <v>2</v>
      </c>
      <c r="W31" s="76">
        <f t="shared" si="6"/>
        <v>2</v>
      </c>
      <c r="X31" s="38">
        <f t="shared" si="8"/>
        <v>1</v>
      </c>
    </row>
    <row r="32" spans="1:24" ht="12.75" customHeight="1">
      <c r="A32" s="7">
        <v>25</v>
      </c>
      <c r="B32" s="49">
        <v>40</v>
      </c>
      <c r="C32" s="40">
        <v>18</v>
      </c>
      <c r="D32" s="39" t="s">
        <v>77</v>
      </c>
      <c r="E32" s="40">
        <v>1971</v>
      </c>
      <c r="F32" s="40" t="s">
        <v>13</v>
      </c>
      <c r="G32" s="52" t="s">
        <v>40</v>
      </c>
      <c r="H32" s="26" t="s">
        <v>129</v>
      </c>
      <c r="I32" s="50">
        <v>0.0030586805555555554</v>
      </c>
      <c r="J32" s="10"/>
      <c r="K32" s="83"/>
      <c r="L32" s="76"/>
      <c r="M32" s="76"/>
      <c r="N32" s="77">
        <f t="shared" si="0"/>
        <v>1</v>
      </c>
      <c r="O32" s="73">
        <f t="shared" si="1"/>
        <v>25</v>
      </c>
      <c r="P32" s="76"/>
      <c r="Q32" s="76" t="str">
        <f t="shared" si="2"/>
        <v>КМС</v>
      </c>
      <c r="R32" s="76"/>
      <c r="S32" s="76"/>
      <c r="T32" s="76">
        <f t="shared" si="3"/>
        <v>1</v>
      </c>
      <c r="U32" s="76">
        <f t="shared" si="4"/>
        <v>1</v>
      </c>
      <c r="V32" s="76">
        <f t="shared" si="5"/>
        <v>2</v>
      </c>
      <c r="W32" s="76">
        <f t="shared" si="6"/>
        <v>2</v>
      </c>
      <c r="X32" s="38">
        <f t="shared" si="8"/>
        <v>1</v>
      </c>
    </row>
    <row r="33" spans="1:24" ht="12.75" customHeight="1">
      <c r="A33" s="7">
        <v>26</v>
      </c>
      <c r="B33" s="49">
        <v>54</v>
      </c>
      <c r="C33" s="40">
        <v>31</v>
      </c>
      <c r="D33" s="27" t="s">
        <v>115</v>
      </c>
      <c r="E33" s="26">
        <v>1952</v>
      </c>
      <c r="F33" s="51" t="s">
        <v>13</v>
      </c>
      <c r="G33" s="52" t="s">
        <v>20</v>
      </c>
      <c r="H33" s="26" t="s">
        <v>129</v>
      </c>
      <c r="I33" s="50">
        <v>0.003269675925925926</v>
      </c>
      <c r="J33" s="10"/>
      <c r="K33" s="83"/>
      <c r="L33" s="76"/>
      <c r="M33" s="76"/>
      <c r="N33" s="77">
        <f t="shared" si="0"/>
        <v>1</v>
      </c>
      <c r="O33" s="73">
        <f t="shared" si="1"/>
        <v>26</v>
      </c>
      <c r="P33" s="76"/>
      <c r="Q33" s="76" t="str">
        <f t="shared" si="2"/>
        <v>КМС</v>
      </c>
      <c r="R33" s="76"/>
      <c r="S33" s="76"/>
      <c r="T33" s="76">
        <f t="shared" si="3"/>
        <v>1</v>
      </c>
      <c r="U33" s="76">
        <f t="shared" si="4"/>
        <v>1</v>
      </c>
      <c r="V33" s="76">
        <f t="shared" si="5"/>
        <v>2</v>
      </c>
      <c r="W33" s="76">
        <f t="shared" si="6"/>
        <v>2</v>
      </c>
      <c r="X33" s="38">
        <f t="shared" si="8"/>
        <v>1</v>
      </c>
    </row>
    <row r="34" spans="1:24" ht="12.75" customHeight="1">
      <c r="A34" s="7">
        <v>27</v>
      </c>
      <c r="B34" s="10">
        <v>50</v>
      </c>
      <c r="C34" s="16">
        <v>53</v>
      </c>
      <c r="D34" s="24" t="s">
        <v>79</v>
      </c>
      <c r="E34" s="16">
        <v>1984</v>
      </c>
      <c r="F34" s="16">
        <v>1</v>
      </c>
      <c r="G34" s="29" t="s">
        <v>40</v>
      </c>
      <c r="H34" s="21" t="s">
        <v>129</v>
      </c>
      <c r="I34" s="46">
        <v>0.0032858796296296295</v>
      </c>
      <c r="J34" s="10"/>
      <c r="K34" s="83"/>
      <c r="L34" s="76"/>
      <c r="M34" s="76"/>
      <c r="N34" s="77">
        <f t="shared" si="0"/>
        <v>1</v>
      </c>
      <c r="O34" s="73">
        <f t="shared" si="1"/>
        <v>27</v>
      </c>
      <c r="P34" s="76"/>
      <c r="Q34" s="76">
        <f t="shared" si="2"/>
        <v>1</v>
      </c>
      <c r="R34" s="76"/>
      <c r="S34" s="76"/>
      <c r="T34" s="76">
        <f t="shared" si="3"/>
        <v>1</v>
      </c>
      <c r="U34" s="76">
        <f t="shared" si="4"/>
        <v>2</v>
      </c>
      <c r="V34" s="76">
        <f t="shared" si="5"/>
        <v>2</v>
      </c>
      <c r="W34" s="76">
        <f t="shared" si="6"/>
        <v>2</v>
      </c>
      <c r="X34" s="38">
        <f t="shared" si="8"/>
        <v>1</v>
      </c>
    </row>
    <row r="35" spans="1:24" ht="12.75" customHeight="1">
      <c r="A35" s="7">
        <v>28</v>
      </c>
      <c r="B35" s="49">
        <v>49</v>
      </c>
      <c r="C35" s="40">
        <v>3</v>
      </c>
      <c r="D35" s="27" t="s">
        <v>120</v>
      </c>
      <c r="E35" s="26">
        <v>1972</v>
      </c>
      <c r="F35" s="51">
        <v>1</v>
      </c>
      <c r="G35" s="52" t="s">
        <v>17</v>
      </c>
      <c r="H35" s="26" t="s">
        <v>129</v>
      </c>
      <c r="I35" s="50">
        <v>0.0033268518518518517</v>
      </c>
      <c r="J35" s="10"/>
      <c r="K35" s="83"/>
      <c r="L35" s="76"/>
      <c r="M35" s="76"/>
      <c r="N35" s="77">
        <f t="shared" si="0"/>
        <v>1</v>
      </c>
      <c r="O35" s="73">
        <f t="shared" si="1"/>
        <v>28</v>
      </c>
      <c r="P35" s="76"/>
      <c r="Q35" s="76">
        <f t="shared" si="2"/>
        <v>1</v>
      </c>
      <c r="R35" s="76"/>
      <c r="S35" s="76"/>
      <c r="T35" s="76">
        <f t="shared" si="3"/>
        <v>1</v>
      </c>
      <c r="U35" s="76">
        <f t="shared" si="4"/>
        <v>2</v>
      </c>
      <c r="V35" s="76">
        <f t="shared" si="5"/>
        <v>2</v>
      </c>
      <c r="W35" s="76">
        <f t="shared" si="6"/>
        <v>2</v>
      </c>
      <c r="X35" s="38">
        <f t="shared" si="8"/>
        <v>1</v>
      </c>
    </row>
    <row r="36" spans="1:24" ht="12.75" customHeight="1">
      <c r="A36" s="7">
        <v>29</v>
      </c>
      <c r="B36" s="10">
        <v>13</v>
      </c>
      <c r="C36" s="16">
        <v>54</v>
      </c>
      <c r="D36" s="24" t="s">
        <v>38</v>
      </c>
      <c r="E36" s="16">
        <v>1975</v>
      </c>
      <c r="F36" s="16" t="s">
        <v>13</v>
      </c>
      <c r="G36" s="30" t="s">
        <v>17</v>
      </c>
      <c r="H36" s="21" t="s">
        <v>129</v>
      </c>
      <c r="I36" s="46">
        <v>0.003334143518518519</v>
      </c>
      <c r="J36" s="10"/>
      <c r="K36" s="83"/>
      <c r="L36" s="76"/>
      <c r="M36" s="76"/>
      <c r="N36" s="77">
        <f t="shared" si="0"/>
        <v>1</v>
      </c>
      <c r="O36" s="73">
        <f t="shared" si="1"/>
        <v>29</v>
      </c>
      <c r="P36" s="76"/>
      <c r="Q36" s="76" t="str">
        <f t="shared" si="2"/>
        <v>КМС</v>
      </c>
      <c r="R36" s="76"/>
      <c r="S36" s="76"/>
      <c r="T36" s="76">
        <f t="shared" si="3"/>
        <v>1</v>
      </c>
      <c r="U36" s="76">
        <f t="shared" si="4"/>
        <v>1</v>
      </c>
      <c r="V36" s="76">
        <f t="shared" si="5"/>
        <v>2</v>
      </c>
      <c r="W36" s="76">
        <f t="shared" si="6"/>
        <v>2</v>
      </c>
      <c r="X36" s="38">
        <f t="shared" si="8"/>
        <v>1</v>
      </c>
    </row>
    <row r="37" spans="1:24" ht="12.75" customHeight="1">
      <c r="A37" s="7">
        <v>30</v>
      </c>
      <c r="B37" s="49">
        <v>30</v>
      </c>
      <c r="C37" s="40">
        <v>41</v>
      </c>
      <c r="D37" s="39" t="s">
        <v>64</v>
      </c>
      <c r="E37" s="40">
        <v>1979</v>
      </c>
      <c r="F37" s="40">
        <v>1</v>
      </c>
      <c r="G37" s="43" t="s">
        <v>65</v>
      </c>
      <c r="H37" s="26" t="s">
        <v>129</v>
      </c>
      <c r="I37" s="50">
        <v>0.0034412037037037037</v>
      </c>
      <c r="J37" s="10"/>
      <c r="K37" s="83"/>
      <c r="L37" s="76"/>
      <c r="M37" s="76"/>
      <c r="N37" s="77">
        <f t="shared" si="0"/>
        <v>1</v>
      </c>
      <c r="O37" s="73">
        <f t="shared" si="1"/>
        <v>30</v>
      </c>
      <c r="P37" s="76"/>
      <c r="Q37" s="76">
        <f t="shared" si="2"/>
        <v>1</v>
      </c>
      <c r="R37" s="76"/>
      <c r="S37" s="76"/>
      <c r="T37" s="76">
        <f t="shared" si="3"/>
        <v>2</v>
      </c>
      <c r="U37" s="76">
        <f t="shared" si="4"/>
        <v>2</v>
      </c>
      <c r="V37" s="76">
        <f t="shared" si="5"/>
        <v>3</v>
      </c>
      <c r="W37" s="76">
        <f t="shared" si="6"/>
        <v>3</v>
      </c>
      <c r="X37" s="38">
        <f t="shared" si="8"/>
        <v>2</v>
      </c>
    </row>
    <row r="38" spans="1:24" ht="12.75" customHeight="1">
      <c r="A38" s="7">
        <v>31</v>
      </c>
      <c r="B38" s="10">
        <v>55</v>
      </c>
      <c r="C38" s="16">
        <v>57</v>
      </c>
      <c r="D38" s="24" t="s">
        <v>78</v>
      </c>
      <c r="E38" s="16">
        <v>1980</v>
      </c>
      <c r="F38" s="16">
        <v>1</v>
      </c>
      <c r="G38" s="29" t="s">
        <v>40</v>
      </c>
      <c r="H38" s="21" t="s">
        <v>129</v>
      </c>
      <c r="I38" s="46">
        <v>0.003496296296296296</v>
      </c>
      <c r="J38" s="10"/>
      <c r="K38" s="10"/>
      <c r="L38" s="76"/>
      <c r="M38" s="76"/>
      <c r="N38" s="77">
        <f t="shared" si="0"/>
        <v>1</v>
      </c>
      <c r="O38" s="73">
        <f t="shared" si="1"/>
        <v>31</v>
      </c>
      <c r="Q38" s="76">
        <f t="shared" si="2"/>
        <v>1</v>
      </c>
      <c r="T38" s="76">
        <f t="shared" si="3"/>
        <v>2</v>
      </c>
      <c r="U38" s="76">
        <f t="shared" si="4"/>
        <v>2</v>
      </c>
      <c r="V38" s="76">
        <f t="shared" si="5"/>
        <v>3</v>
      </c>
      <c r="W38" s="76">
        <f t="shared" si="6"/>
        <v>3</v>
      </c>
      <c r="X38" s="38">
        <f t="shared" si="8"/>
        <v>2</v>
      </c>
    </row>
    <row r="39" spans="1:24" ht="12.75" customHeight="1">
      <c r="A39" s="7">
        <v>32</v>
      </c>
      <c r="B39" s="49">
        <v>36</v>
      </c>
      <c r="C39" s="40">
        <v>15</v>
      </c>
      <c r="D39" s="39" t="s">
        <v>55</v>
      </c>
      <c r="E39" s="51">
        <v>1987</v>
      </c>
      <c r="F39" s="40" t="s">
        <v>13</v>
      </c>
      <c r="G39" s="52" t="s">
        <v>63</v>
      </c>
      <c r="H39" s="26" t="s">
        <v>129</v>
      </c>
      <c r="I39" s="50">
        <v>0.0036415509259259253</v>
      </c>
      <c r="J39" s="10"/>
      <c r="K39" s="10"/>
      <c r="L39" s="76"/>
      <c r="M39" s="76"/>
      <c r="N39" s="77">
        <f t="shared" si="0"/>
        <v>1</v>
      </c>
      <c r="O39" s="73">
        <f t="shared" si="1"/>
        <v>32</v>
      </c>
      <c r="Q39" s="76" t="str">
        <f t="shared" si="2"/>
        <v>КМС</v>
      </c>
      <c r="T39" s="76">
        <f t="shared" si="3"/>
        <v>2</v>
      </c>
      <c r="U39" s="76">
        <f t="shared" si="4"/>
        <v>1</v>
      </c>
      <c r="V39" s="76">
        <f t="shared" si="5"/>
        <v>3</v>
      </c>
      <c r="W39" s="76">
        <f t="shared" si="6"/>
        <v>3</v>
      </c>
      <c r="X39" s="38">
        <f t="shared" si="8"/>
        <v>2</v>
      </c>
    </row>
    <row r="40" spans="1:24" ht="12.75" customHeight="1">
      <c r="A40" s="7">
        <v>33</v>
      </c>
      <c r="B40" s="10">
        <v>62</v>
      </c>
      <c r="C40" s="16">
        <v>59</v>
      </c>
      <c r="D40" s="22" t="s">
        <v>58</v>
      </c>
      <c r="E40" s="1">
        <v>1984</v>
      </c>
      <c r="F40" s="21">
        <v>3</v>
      </c>
      <c r="G40" s="29" t="s">
        <v>63</v>
      </c>
      <c r="H40" s="21" t="s">
        <v>129</v>
      </c>
      <c r="I40" s="46">
        <v>0.0036611111111111115</v>
      </c>
      <c r="J40" s="10"/>
      <c r="K40" s="10"/>
      <c r="L40" s="76"/>
      <c r="M40" s="76"/>
      <c r="N40" s="77">
        <f aca="true" t="shared" si="9" ref="N40:N59">COUNTIF($A$8:$A$59,$A40)</f>
        <v>1</v>
      </c>
      <c r="O40" s="73">
        <f t="shared" si="1"/>
        <v>33</v>
      </c>
      <c r="Q40" s="76">
        <f t="shared" si="2"/>
        <v>3</v>
      </c>
      <c r="T40" s="76">
        <f t="shared" si="3"/>
        <v>3</v>
      </c>
      <c r="U40" s="76">
        <f t="shared" si="4"/>
        <v>4</v>
      </c>
      <c r="V40" s="76">
        <f t="shared" si="5"/>
        <v>4</v>
      </c>
      <c r="W40" s="76">
        <f t="shared" si="6"/>
        <v>4</v>
      </c>
      <c r="X40" s="38">
        <f t="shared" si="8"/>
        <v>3</v>
      </c>
    </row>
    <row r="41" spans="1:24" ht="12.75" customHeight="1">
      <c r="A41" s="7">
        <v>34</v>
      </c>
      <c r="B41" s="49">
        <v>45</v>
      </c>
      <c r="C41" s="40">
        <v>5</v>
      </c>
      <c r="D41" s="39" t="s">
        <v>105</v>
      </c>
      <c r="E41" s="40">
        <v>1987</v>
      </c>
      <c r="F41" s="54" t="s">
        <v>13</v>
      </c>
      <c r="G41" s="53" t="s">
        <v>86</v>
      </c>
      <c r="H41" s="26" t="s">
        <v>129</v>
      </c>
      <c r="I41" s="50">
        <v>0.0036792824074074076</v>
      </c>
      <c r="J41" s="10"/>
      <c r="K41" s="10"/>
      <c r="L41" s="76"/>
      <c r="M41" s="76"/>
      <c r="N41" s="77">
        <f t="shared" si="9"/>
        <v>1</v>
      </c>
      <c r="O41" s="73">
        <f t="shared" si="1"/>
        <v>34</v>
      </c>
      <c r="Q41" s="76" t="str">
        <f t="shared" si="2"/>
        <v>КМС</v>
      </c>
      <c r="T41" s="76">
        <f t="shared" si="3"/>
        <v>3</v>
      </c>
      <c r="U41" s="76">
        <f t="shared" si="4"/>
        <v>1</v>
      </c>
      <c r="V41" s="76">
        <f t="shared" si="5"/>
        <v>4</v>
      </c>
      <c r="W41" s="76">
        <f t="shared" si="6"/>
        <v>4</v>
      </c>
      <c r="X41" s="38">
        <f t="shared" si="8"/>
        <v>3</v>
      </c>
    </row>
    <row r="42" spans="1:24" ht="12.75" customHeight="1">
      <c r="A42" s="7">
        <v>35</v>
      </c>
      <c r="B42" s="10">
        <v>16</v>
      </c>
      <c r="C42" s="16">
        <v>64</v>
      </c>
      <c r="D42" s="27" t="s">
        <v>114</v>
      </c>
      <c r="E42" s="21">
        <v>1973</v>
      </c>
      <c r="F42" s="1" t="s">
        <v>13</v>
      </c>
      <c r="G42" s="29" t="s">
        <v>123</v>
      </c>
      <c r="H42" s="21" t="s">
        <v>129</v>
      </c>
      <c r="I42" s="46">
        <v>0.0037368055555555557</v>
      </c>
      <c r="J42" s="10"/>
      <c r="K42" s="10"/>
      <c r="L42" s="76"/>
      <c r="M42" s="76"/>
      <c r="N42" s="77">
        <f t="shared" si="9"/>
        <v>1</v>
      </c>
      <c r="O42" s="73">
        <f t="shared" si="1"/>
        <v>35</v>
      </c>
      <c r="Q42" s="76" t="str">
        <f t="shared" si="2"/>
        <v>КМС</v>
      </c>
      <c r="T42" s="76" t="str">
        <f t="shared" si="3"/>
        <v>1ю</v>
      </c>
      <c r="U42" s="76">
        <f t="shared" si="4"/>
        <v>1</v>
      </c>
      <c r="V42" s="76">
        <f t="shared" si="5"/>
        <v>5</v>
      </c>
      <c r="W42" s="76">
        <f t="shared" si="6"/>
        <v>5</v>
      </c>
      <c r="X42" s="38" t="str">
        <f t="shared" si="8"/>
        <v>-</v>
      </c>
    </row>
    <row r="43" spans="1:24" ht="12.75" customHeight="1">
      <c r="A43" s="7">
        <v>36</v>
      </c>
      <c r="B43" s="49">
        <v>42</v>
      </c>
      <c r="C43" s="40">
        <v>12</v>
      </c>
      <c r="D43" s="27" t="s">
        <v>116</v>
      </c>
      <c r="E43" s="26">
        <v>1986</v>
      </c>
      <c r="F43" s="51" t="s">
        <v>98</v>
      </c>
      <c r="G43" s="52" t="s">
        <v>88</v>
      </c>
      <c r="H43" s="26" t="s">
        <v>129</v>
      </c>
      <c r="I43" s="50">
        <v>0.003883564814814815</v>
      </c>
      <c r="J43" s="10"/>
      <c r="K43" s="10"/>
      <c r="L43" s="76"/>
      <c r="M43" s="76"/>
      <c r="N43" s="77">
        <f t="shared" si="9"/>
        <v>1</v>
      </c>
      <c r="O43" s="73">
        <f t="shared" si="1"/>
        <v>36</v>
      </c>
      <c r="Q43" s="76" t="str">
        <f t="shared" si="2"/>
        <v>2ю</v>
      </c>
      <c r="T43" s="76" t="str">
        <f t="shared" si="3"/>
        <v>1ю</v>
      </c>
      <c r="U43" s="76">
        <f t="shared" si="4"/>
        <v>6</v>
      </c>
      <c r="V43" s="76">
        <f t="shared" si="5"/>
        <v>5</v>
      </c>
      <c r="W43" s="76">
        <f t="shared" si="6"/>
        <v>5</v>
      </c>
      <c r="X43" s="38" t="str">
        <f t="shared" si="8"/>
        <v>1ю</v>
      </c>
    </row>
    <row r="44" spans="1:24" ht="12.75" customHeight="1">
      <c r="A44" s="7">
        <v>37</v>
      </c>
      <c r="B44" s="49">
        <v>28</v>
      </c>
      <c r="C44" s="40">
        <v>44</v>
      </c>
      <c r="D44" s="27" t="s">
        <v>56</v>
      </c>
      <c r="E44" s="51">
        <v>1983</v>
      </c>
      <c r="F44" s="26">
        <v>1</v>
      </c>
      <c r="G44" s="52" t="s">
        <v>63</v>
      </c>
      <c r="H44" s="26" t="s">
        <v>129</v>
      </c>
      <c r="I44" s="50">
        <v>0.004084606481481482</v>
      </c>
      <c r="J44" s="10"/>
      <c r="K44" s="10"/>
      <c r="L44" s="76"/>
      <c r="M44" s="76"/>
      <c r="N44" s="77">
        <f t="shared" si="9"/>
        <v>1</v>
      </c>
      <c r="O44" s="73">
        <f t="shared" si="1"/>
        <v>37</v>
      </c>
      <c r="Q44" s="76">
        <f t="shared" si="2"/>
        <v>1</v>
      </c>
      <c r="T44" s="76" t="str">
        <f t="shared" si="3"/>
        <v>1ю</v>
      </c>
      <c r="U44" s="76">
        <f t="shared" si="4"/>
        <v>2</v>
      </c>
      <c r="V44" s="76">
        <f t="shared" si="5"/>
        <v>5</v>
      </c>
      <c r="W44" s="76">
        <f t="shared" si="6"/>
        <v>5</v>
      </c>
      <c r="X44" s="38" t="str">
        <f t="shared" si="8"/>
        <v>-</v>
      </c>
    </row>
    <row r="45" spans="1:24" ht="12.75" customHeight="1">
      <c r="A45" s="7">
        <v>38</v>
      </c>
      <c r="B45" s="49">
        <v>65</v>
      </c>
      <c r="C45" s="40">
        <v>27</v>
      </c>
      <c r="D45" s="39" t="s">
        <v>92</v>
      </c>
      <c r="E45" s="40">
        <v>1988</v>
      </c>
      <c r="F45" s="40" t="s">
        <v>13</v>
      </c>
      <c r="G45" s="52" t="s">
        <v>86</v>
      </c>
      <c r="H45" s="26" t="s">
        <v>129</v>
      </c>
      <c r="I45" s="50">
        <v>0.004204513888888889</v>
      </c>
      <c r="J45" s="10"/>
      <c r="K45" s="10"/>
      <c r="L45" s="76"/>
      <c r="M45" s="76"/>
      <c r="N45" s="77">
        <f t="shared" si="9"/>
        <v>1</v>
      </c>
      <c r="O45" s="73">
        <f t="shared" si="1"/>
        <v>38</v>
      </c>
      <c r="Q45" s="76" t="str">
        <f t="shared" si="2"/>
        <v>КМС</v>
      </c>
      <c r="T45" s="76" t="str">
        <f t="shared" si="3"/>
        <v>2ю</v>
      </c>
      <c r="U45" s="76">
        <f t="shared" si="4"/>
        <v>1</v>
      </c>
      <c r="V45" s="76">
        <f t="shared" si="5"/>
        <v>6</v>
      </c>
      <c r="W45" s="76">
        <f t="shared" si="6"/>
        <v>6</v>
      </c>
      <c r="X45" s="38" t="str">
        <f t="shared" si="8"/>
        <v>2ю</v>
      </c>
    </row>
    <row r="46" spans="1:24" ht="12.75" customHeight="1">
      <c r="A46" s="7">
        <v>39</v>
      </c>
      <c r="B46" s="49">
        <v>39</v>
      </c>
      <c r="C46" s="40">
        <v>23</v>
      </c>
      <c r="D46" s="27" t="s">
        <v>16</v>
      </c>
      <c r="E46" s="26">
        <v>1978</v>
      </c>
      <c r="F46" s="26">
        <v>2</v>
      </c>
      <c r="G46" s="52" t="s">
        <v>29</v>
      </c>
      <c r="H46" s="26" t="s">
        <v>129</v>
      </c>
      <c r="I46" s="50">
        <v>0.004343865740740741</v>
      </c>
      <c r="J46" s="10"/>
      <c r="K46" s="10"/>
      <c r="L46" s="76"/>
      <c r="M46" s="76"/>
      <c r="N46" s="77">
        <f t="shared" si="9"/>
        <v>1</v>
      </c>
      <c r="O46" s="73">
        <f t="shared" si="1"/>
        <v>39</v>
      </c>
      <c r="Q46" s="76">
        <f t="shared" si="2"/>
        <v>2</v>
      </c>
      <c r="T46" s="76" t="str">
        <f t="shared" si="3"/>
        <v>2ю</v>
      </c>
      <c r="U46" s="76">
        <f t="shared" si="4"/>
        <v>3</v>
      </c>
      <c r="V46" s="76">
        <f t="shared" si="5"/>
        <v>6</v>
      </c>
      <c r="W46" s="76">
        <f t="shared" si="6"/>
        <v>6</v>
      </c>
      <c r="X46" s="38" t="str">
        <f t="shared" si="8"/>
        <v>-</v>
      </c>
    </row>
    <row r="47" spans="1:24" ht="12.75" customHeight="1">
      <c r="A47" s="7">
        <v>40</v>
      </c>
      <c r="B47" s="49">
        <v>37</v>
      </c>
      <c r="C47" s="40">
        <v>24</v>
      </c>
      <c r="D47" s="27" t="s">
        <v>122</v>
      </c>
      <c r="E47" s="26">
        <v>1983</v>
      </c>
      <c r="F47" s="51" t="s">
        <v>13</v>
      </c>
      <c r="G47" s="52" t="s">
        <v>17</v>
      </c>
      <c r="H47" s="26" t="s">
        <v>129</v>
      </c>
      <c r="I47" s="50">
        <v>0.004418402777777777</v>
      </c>
      <c r="J47" s="10"/>
      <c r="K47" s="10"/>
      <c r="L47" s="76"/>
      <c r="M47" s="76"/>
      <c r="N47" s="77">
        <f t="shared" si="9"/>
        <v>1</v>
      </c>
      <c r="O47" s="73">
        <f t="shared" si="1"/>
        <v>40</v>
      </c>
      <c r="Q47" s="76" t="str">
        <f t="shared" si="2"/>
        <v>КМС</v>
      </c>
      <c r="T47" s="76" t="str">
        <f t="shared" si="3"/>
        <v>3ю</v>
      </c>
      <c r="U47" s="76">
        <f t="shared" si="4"/>
        <v>1</v>
      </c>
      <c r="V47" s="76">
        <f t="shared" si="5"/>
        <v>7</v>
      </c>
      <c r="W47" s="76">
        <f t="shared" si="6"/>
        <v>7</v>
      </c>
      <c r="X47" s="38" t="str">
        <f t="shared" si="8"/>
        <v>-</v>
      </c>
    </row>
    <row r="48" spans="1:24" ht="12.75" customHeight="1">
      <c r="A48" s="7">
        <v>41</v>
      </c>
      <c r="B48" s="49">
        <v>60</v>
      </c>
      <c r="C48" s="40">
        <v>30</v>
      </c>
      <c r="D48" s="39" t="s">
        <v>124</v>
      </c>
      <c r="E48" s="40">
        <v>1988</v>
      </c>
      <c r="F48" s="51" t="s">
        <v>98</v>
      </c>
      <c r="G48" s="43" t="s">
        <v>94</v>
      </c>
      <c r="H48" s="26" t="s">
        <v>129</v>
      </c>
      <c r="I48" s="50">
        <v>0.004752662037037037</v>
      </c>
      <c r="J48" s="10"/>
      <c r="K48" s="10"/>
      <c r="L48" s="76"/>
      <c r="M48" s="76"/>
      <c r="N48" s="77">
        <f t="shared" si="9"/>
        <v>1</v>
      </c>
      <c r="O48" s="73">
        <f t="shared" si="1"/>
        <v>41</v>
      </c>
      <c r="Q48" s="76" t="str">
        <f t="shared" si="2"/>
        <v>2ю</v>
      </c>
      <c r="T48" s="76" t="str">
        <f t="shared" si="3"/>
        <v>-</v>
      </c>
      <c r="U48" s="76">
        <f t="shared" si="4"/>
        <v>6</v>
      </c>
      <c r="V48" s="76">
        <f t="shared" si="5"/>
        <v>8</v>
      </c>
      <c r="W48" s="76">
        <f t="shared" si="6"/>
        <v>8</v>
      </c>
      <c r="X48" s="38" t="str">
        <f t="shared" si="8"/>
        <v>-</v>
      </c>
    </row>
    <row r="49" spans="1:24" ht="12.75" customHeight="1">
      <c r="A49" s="7">
        <v>42</v>
      </c>
      <c r="B49" s="49">
        <v>63</v>
      </c>
      <c r="C49" s="40">
        <v>9</v>
      </c>
      <c r="D49" s="27" t="s">
        <v>45</v>
      </c>
      <c r="E49" s="26">
        <v>1984</v>
      </c>
      <c r="F49" s="26" t="s">
        <v>48</v>
      </c>
      <c r="G49" s="52" t="s">
        <v>106</v>
      </c>
      <c r="H49" s="55" t="s">
        <v>129</v>
      </c>
      <c r="I49" s="50">
        <v>0.004860532407407407</v>
      </c>
      <c r="J49" s="10"/>
      <c r="K49" s="10"/>
      <c r="L49" s="76"/>
      <c r="M49" s="76"/>
      <c r="N49" s="77">
        <f t="shared" si="9"/>
        <v>1</v>
      </c>
      <c r="O49" s="73">
        <f t="shared" si="1"/>
        <v>42</v>
      </c>
      <c r="Q49" s="76" t="str">
        <f t="shared" si="2"/>
        <v>1ю</v>
      </c>
      <c r="T49" s="76" t="str">
        <f t="shared" si="3"/>
        <v>-</v>
      </c>
      <c r="U49" s="76">
        <f t="shared" si="4"/>
        <v>5</v>
      </c>
      <c r="V49" s="76">
        <f t="shared" si="5"/>
        <v>8</v>
      </c>
      <c r="W49" s="76">
        <f t="shared" si="6"/>
        <v>8</v>
      </c>
      <c r="X49" s="38" t="str">
        <f t="shared" si="8"/>
        <v>-</v>
      </c>
    </row>
    <row r="50" spans="1:24" ht="12.75" customHeight="1">
      <c r="A50" s="7">
        <v>43</v>
      </c>
      <c r="B50" s="49">
        <v>41</v>
      </c>
      <c r="C50" s="40">
        <v>32</v>
      </c>
      <c r="D50" s="27" t="s">
        <v>70</v>
      </c>
      <c r="E50" s="26">
        <v>1982</v>
      </c>
      <c r="F50" s="56" t="s">
        <v>71</v>
      </c>
      <c r="G50" s="52" t="s">
        <v>14</v>
      </c>
      <c r="H50" s="26" t="s">
        <v>129</v>
      </c>
      <c r="I50" s="50">
        <v>0.005167476851851852</v>
      </c>
      <c r="J50" s="10"/>
      <c r="K50" s="10"/>
      <c r="L50" s="76"/>
      <c r="M50" s="76"/>
      <c r="N50" s="77">
        <f t="shared" si="9"/>
        <v>1</v>
      </c>
      <c r="O50" s="73">
        <f t="shared" si="1"/>
        <v>43</v>
      </c>
      <c r="Q50" s="76" t="str">
        <f t="shared" si="2"/>
        <v>2р</v>
      </c>
      <c r="T50" s="76" t="str">
        <f t="shared" si="3"/>
        <v>-</v>
      </c>
      <c r="U50" s="76">
        <f t="shared" si="4"/>
        <v>8</v>
      </c>
      <c r="V50" s="76">
        <f t="shared" si="5"/>
        <v>8</v>
      </c>
      <c r="W50" s="76">
        <f t="shared" si="6"/>
        <v>8</v>
      </c>
      <c r="X50" s="38" t="str">
        <f t="shared" si="8"/>
        <v>-</v>
      </c>
    </row>
    <row r="51" spans="1:24" ht="12.75" customHeight="1">
      <c r="A51" s="7">
        <v>44</v>
      </c>
      <c r="B51" s="49">
        <v>51</v>
      </c>
      <c r="C51" s="40">
        <v>2</v>
      </c>
      <c r="D51" s="43" t="s">
        <v>103</v>
      </c>
      <c r="E51" s="40">
        <v>1975</v>
      </c>
      <c r="F51" s="40" t="s">
        <v>19</v>
      </c>
      <c r="G51" s="43" t="s">
        <v>15</v>
      </c>
      <c r="H51" s="26">
        <v>6</v>
      </c>
      <c r="I51" s="50">
        <v>0.0016383101851851854</v>
      </c>
      <c r="J51" s="10"/>
      <c r="K51" s="10"/>
      <c r="L51" s="76"/>
      <c r="M51" s="76"/>
      <c r="N51" s="77">
        <f t="shared" si="9"/>
        <v>1</v>
      </c>
      <c r="O51" s="73">
        <f t="shared" si="1"/>
        <v>44</v>
      </c>
      <c r="Q51" s="76" t="str">
        <f t="shared" si="2"/>
        <v>МС</v>
      </c>
      <c r="T51" s="76" t="str">
        <f t="shared" si="3"/>
        <v>-</v>
      </c>
      <c r="U51" s="76">
        <f t="shared" si="4"/>
        <v>1</v>
      </c>
      <c r="V51" s="76">
        <f t="shared" si="5"/>
        <v>8</v>
      </c>
      <c r="W51" s="76">
        <f t="shared" si="6"/>
        <v>8</v>
      </c>
      <c r="X51" s="38" t="str">
        <f t="shared" si="8"/>
        <v>-</v>
      </c>
    </row>
    <row r="52" spans="1:24" ht="12.75" customHeight="1">
      <c r="A52" s="7">
        <v>45</v>
      </c>
      <c r="B52" s="49">
        <v>58</v>
      </c>
      <c r="C52" s="40">
        <v>39</v>
      </c>
      <c r="D52" s="43" t="s">
        <v>96</v>
      </c>
      <c r="E52" s="40">
        <v>1989</v>
      </c>
      <c r="F52" s="40" t="s">
        <v>13</v>
      </c>
      <c r="G52" s="43" t="s">
        <v>94</v>
      </c>
      <c r="H52" s="26">
        <v>6</v>
      </c>
      <c r="I52" s="50">
        <v>0.0026655092592592594</v>
      </c>
      <c r="J52" s="10"/>
      <c r="K52" s="10"/>
      <c r="L52" s="76"/>
      <c r="M52" s="76"/>
      <c r="N52" s="77">
        <f t="shared" si="9"/>
        <v>1</v>
      </c>
      <c r="O52" s="73">
        <f t="shared" si="1"/>
        <v>45</v>
      </c>
      <c r="Q52" s="76" t="str">
        <f t="shared" si="2"/>
        <v>КМС</v>
      </c>
      <c r="T52" s="76" t="str">
        <f t="shared" si="3"/>
        <v>-</v>
      </c>
      <c r="U52" s="76">
        <f t="shared" si="4"/>
        <v>1</v>
      </c>
      <c r="V52" s="76">
        <f t="shared" si="5"/>
        <v>8</v>
      </c>
      <c r="W52" s="76">
        <f t="shared" si="6"/>
        <v>8</v>
      </c>
      <c r="X52" s="38" t="str">
        <f t="shared" si="8"/>
        <v>-</v>
      </c>
    </row>
    <row r="53" spans="1:24" ht="12.75" customHeight="1">
      <c r="A53" s="7">
        <v>46</v>
      </c>
      <c r="B53" s="49">
        <v>61</v>
      </c>
      <c r="C53" s="40">
        <v>10</v>
      </c>
      <c r="D53" s="27" t="s">
        <v>118</v>
      </c>
      <c r="E53" s="26">
        <v>1988</v>
      </c>
      <c r="F53" s="51" t="s">
        <v>48</v>
      </c>
      <c r="G53" s="52" t="s">
        <v>88</v>
      </c>
      <c r="H53" s="26">
        <v>6</v>
      </c>
      <c r="I53" s="50">
        <v>0.0036402777777777774</v>
      </c>
      <c r="J53" s="10"/>
      <c r="K53" s="10"/>
      <c r="L53" s="76"/>
      <c r="M53" s="76"/>
      <c r="N53" s="77">
        <f t="shared" si="9"/>
        <v>1</v>
      </c>
      <c r="O53" s="73">
        <f t="shared" si="1"/>
        <v>46</v>
      </c>
      <c r="Q53" s="76" t="str">
        <f t="shared" si="2"/>
        <v>б/р</v>
      </c>
      <c r="T53" s="76" t="str">
        <f t="shared" si="3"/>
        <v>-</v>
      </c>
      <c r="U53" s="76">
        <f t="shared" si="4"/>
        <v>8</v>
      </c>
      <c r="V53" s="76">
        <f t="shared" si="5"/>
        <v>8</v>
      </c>
      <c r="W53" s="76">
        <f t="shared" si="6"/>
        <v>8</v>
      </c>
      <c r="X53" s="38" t="str">
        <f t="shared" si="8"/>
        <v>-</v>
      </c>
    </row>
    <row r="54" spans="1:24" ht="12.75" customHeight="1">
      <c r="A54" s="7">
        <v>47</v>
      </c>
      <c r="B54" s="49">
        <v>47</v>
      </c>
      <c r="C54" s="40">
        <v>19</v>
      </c>
      <c r="D54" s="27" t="s">
        <v>111</v>
      </c>
      <c r="E54" s="26">
        <v>1977</v>
      </c>
      <c r="F54" s="51" t="s">
        <v>48</v>
      </c>
      <c r="G54" s="52" t="s">
        <v>20</v>
      </c>
      <c r="H54" s="26">
        <v>6</v>
      </c>
      <c r="I54" s="50">
        <v>0.003759259259259259</v>
      </c>
      <c r="J54" s="10"/>
      <c r="K54" s="10"/>
      <c r="L54" s="76"/>
      <c r="M54" s="76"/>
      <c r="N54" s="77">
        <f t="shared" si="9"/>
        <v>1</v>
      </c>
      <c r="O54" s="73">
        <f t="shared" si="1"/>
        <v>47</v>
      </c>
      <c r="Q54" s="76" t="str">
        <f t="shared" si="2"/>
        <v>1ю</v>
      </c>
      <c r="T54" s="76" t="str">
        <f t="shared" si="3"/>
        <v>-</v>
      </c>
      <c r="U54" s="76">
        <f t="shared" si="4"/>
        <v>5</v>
      </c>
      <c r="V54" s="76">
        <f t="shared" si="5"/>
        <v>8</v>
      </c>
      <c r="W54" s="76">
        <f t="shared" si="6"/>
        <v>8</v>
      </c>
      <c r="X54" s="38" t="str">
        <f t="shared" si="8"/>
        <v>-</v>
      </c>
    </row>
    <row r="55" spans="1:24" ht="12.75" customHeight="1">
      <c r="A55" s="7">
        <v>48</v>
      </c>
      <c r="B55" s="10">
        <v>66</v>
      </c>
      <c r="C55" s="16">
        <v>72</v>
      </c>
      <c r="D55" s="27" t="s">
        <v>121</v>
      </c>
      <c r="E55" s="21">
        <v>1982</v>
      </c>
      <c r="F55" s="1" t="s">
        <v>48</v>
      </c>
      <c r="G55" s="29" t="s">
        <v>14</v>
      </c>
      <c r="H55" s="21">
        <v>6</v>
      </c>
      <c r="I55" s="46">
        <v>0.0038025462962962956</v>
      </c>
      <c r="J55" s="10"/>
      <c r="K55" s="10"/>
      <c r="L55" s="76"/>
      <c r="M55" s="76"/>
      <c r="N55" s="77">
        <f t="shared" si="9"/>
        <v>1</v>
      </c>
      <c r="O55" s="73">
        <f t="shared" si="1"/>
        <v>48</v>
      </c>
      <c r="Q55" s="76" t="str">
        <f t="shared" si="2"/>
        <v>1ю</v>
      </c>
      <c r="T55" s="76" t="str">
        <f t="shared" si="3"/>
        <v>-</v>
      </c>
      <c r="U55" s="76">
        <f t="shared" si="4"/>
        <v>5</v>
      </c>
      <c r="V55" s="76">
        <f t="shared" si="5"/>
        <v>8</v>
      </c>
      <c r="W55" s="76">
        <f t="shared" si="6"/>
        <v>8</v>
      </c>
      <c r="X55" s="38" t="str">
        <f t="shared" si="8"/>
        <v>-</v>
      </c>
    </row>
    <row r="56" spans="1:24" ht="12.75" customHeight="1">
      <c r="A56" s="7">
        <v>49</v>
      </c>
      <c r="B56" s="10">
        <v>38</v>
      </c>
      <c r="C56" s="16">
        <v>60</v>
      </c>
      <c r="D56" s="22" t="s">
        <v>74</v>
      </c>
      <c r="E56" s="21">
        <v>1988</v>
      </c>
      <c r="F56" s="21" t="s">
        <v>98</v>
      </c>
      <c r="G56" s="29" t="s">
        <v>14</v>
      </c>
      <c r="H56" s="21">
        <v>6</v>
      </c>
      <c r="I56" s="46">
        <v>0.0044248842592592595</v>
      </c>
      <c r="J56" s="22"/>
      <c r="K56" s="22"/>
      <c r="L56" s="32"/>
      <c r="M56" s="32"/>
      <c r="N56" s="77">
        <f t="shared" si="9"/>
        <v>1</v>
      </c>
      <c r="O56" s="73">
        <f t="shared" si="1"/>
        <v>49</v>
      </c>
      <c r="Q56" s="76" t="str">
        <f t="shared" si="2"/>
        <v>2ю</v>
      </c>
      <c r="T56" s="76" t="str">
        <f t="shared" si="3"/>
        <v>-</v>
      </c>
      <c r="U56" s="76">
        <f t="shared" si="4"/>
        <v>6</v>
      </c>
      <c r="V56" s="76">
        <f t="shared" si="5"/>
        <v>8</v>
      </c>
      <c r="W56" s="76">
        <f t="shared" si="6"/>
        <v>8</v>
      </c>
      <c r="X56" s="38" t="str">
        <f t="shared" si="8"/>
        <v>-</v>
      </c>
    </row>
    <row r="57" spans="1:24" ht="12.75" customHeight="1">
      <c r="A57" s="7">
        <v>50</v>
      </c>
      <c r="B57" s="49">
        <v>70</v>
      </c>
      <c r="C57" s="40">
        <v>37</v>
      </c>
      <c r="D57" s="27" t="s">
        <v>28</v>
      </c>
      <c r="E57" s="26">
        <v>1963</v>
      </c>
      <c r="F57" s="26">
        <v>1</v>
      </c>
      <c r="G57" s="25" t="s">
        <v>27</v>
      </c>
      <c r="H57" s="26">
        <v>4</v>
      </c>
      <c r="I57" s="50">
        <v>0.0010975694444444444</v>
      </c>
      <c r="J57" s="22"/>
      <c r="K57" s="22"/>
      <c r="L57" s="32"/>
      <c r="M57" s="32"/>
      <c r="N57" s="77">
        <f t="shared" si="9"/>
        <v>1</v>
      </c>
      <c r="O57" s="73">
        <f t="shared" si="1"/>
        <v>50</v>
      </c>
      <c r="Q57" s="76">
        <f t="shared" si="2"/>
        <v>1</v>
      </c>
      <c r="T57" s="76" t="str">
        <f t="shared" si="3"/>
        <v>-</v>
      </c>
      <c r="U57" s="76">
        <f t="shared" si="4"/>
        <v>2</v>
      </c>
      <c r="V57" s="76">
        <f t="shared" si="5"/>
        <v>8</v>
      </c>
      <c r="W57" s="76">
        <f t="shared" si="6"/>
        <v>8</v>
      </c>
      <c r="X57" s="38" t="str">
        <f t="shared" si="8"/>
        <v>-</v>
      </c>
    </row>
    <row r="58" spans="1:24" ht="12.75" customHeight="1">
      <c r="A58" s="7">
        <v>51</v>
      </c>
      <c r="B58" s="49">
        <v>69</v>
      </c>
      <c r="C58" s="40">
        <v>1</v>
      </c>
      <c r="D58" s="27" t="s">
        <v>81</v>
      </c>
      <c r="E58" s="26">
        <v>1983</v>
      </c>
      <c r="F58" s="26">
        <v>1</v>
      </c>
      <c r="G58" s="52" t="s">
        <v>34</v>
      </c>
      <c r="H58" s="26">
        <v>4</v>
      </c>
      <c r="I58" s="50">
        <v>0.003206597222222222</v>
      </c>
      <c r="J58" s="22"/>
      <c r="K58" s="22"/>
      <c r="L58" s="32"/>
      <c r="M58" s="32"/>
      <c r="N58" s="77">
        <f t="shared" si="9"/>
        <v>1</v>
      </c>
      <c r="O58" s="73">
        <f t="shared" si="1"/>
        <v>51</v>
      </c>
      <c r="Q58" s="76">
        <f t="shared" si="2"/>
        <v>1</v>
      </c>
      <c r="T58" s="76" t="str">
        <f t="shared" si="3"/>
        <v>-</v>
      </c>
      <c r="U58" s="76">
        <f t="shared" si="4"/>
        <v>2</v>
      </c>
      <c r="V58" s="76">
        <f t="shared" si="5"/>
        <v>8</v>
      </c>
      <c r="W58" s="76">
        <f t="shared" si="6"/>
        <v>8</v>
      </c>
      <c r="X58" s="38" t="str">
        <f t="shared" si="8"/>
        <v>-</v>
      </c>
    </row>
    <row r="59" spans="1:24" ht="12.75" customHeight="1">
      <c r="A59" s="7">
        <v>52</v>
      </c>
      <c r="B59" s="10">
        <v>67</v>
      </c>
      <c r="C59" s="16">
        <v>67</v>
      </c>
      <c r="D59" s="22" t="s">
        <v>57</v>
      </c>
      <c r="E59" s="1">
        <v>1985</v>
      </c>
      <c r="F59" s="21">
        <v>3</v>
      </c>
      <c r="G59" s="29" t="s">
        <v>63</v>
      </c>
      <c r="H59" s="21">
        <v>2</v>
      </c>
      <c r="I59" s="46">
        <v>0.0002846064814814815</v>
      </c>
      <c r="N59" s="77">
        <f t="shared" si="9"/>
        <v>1</v>
      </c>
      <c r="O59" s="73">
        <f t="shared" si="1"/>
        <v>52</v>
      </c>
      <c r="Q59" s="76">
        <f t="shared" si="2"/>
        <v>3</v>
      </c>
      <c r="T59" s="76" t="str">
        <f t="shared" si="3"/>
        <v>-</v>
      </c>
      <c r="U59" s="76">
        <f t="shared" si="4"/>
        <v>4</v>
      </c>
      <c r="V59" s="76">
        <f t="shared" si="5"/>
        <v>8</v>
      </c>
      <c r="W59" s="76">
        <f t="shared" si="6"/>
        <v>8</v>
      </c>
      <c r="X59" s="38" t="str">
        <f t="shared" si="8"/>
        <v>-</v>
      </c>
    </row>
  </sheetData>
  <mergeCells count="13">
    <mergeCell ref="X6:X7"/>
    <mergeCell ref="L6:M6"/>
    <mergeCell ref="B1:N1"/>
    <mergeCell ref="B5:N5"/>
    <mergeCell ref="E6:E7"/>
    <mergeCell ref="G6:G7"/>
    <mergeCell ref="F6:F7"/>
    <mergeCell ref="H6:I6"/>
    <mergeCell ref="J6:K6"/>
    <mergeCell ref="A6:A7"/>
    <mergeCell ref="B6:B7"/>
    <mergeCell ref="C6:C7"/>
    <mergeCell ref="D6:D7"/>
  </mergeCells>
  <printOptions/>
  <pageMargins left="0.44" right="0.47" top="0.72" bottom="1" header="0.43" footer="0.56"/>
  <pageSetup orientation="portrait" paperSize="9" scale="89" r:id="rId1"/>
  <headerFooter alignWithMargins="0">
    <oddHeader>&amp;L
5-6 июля 2003г.&amp;CФедерация альпинизма, скалолазания и ледолазания СПб&amp;R
пос.Хийтола</oddHeader>
    <oddFooter>&amp;LГл.судья соревнований:
Гл.секретарь соревнований:&amp;RКлементьев М.П.
Могучая Т.В.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X46"/>
  <sheetViews>
    <sheetView view="pageBreakPreview" zoomScaleNormal="75" zoomScaleSheetLayoutView="100" workbookViewId="0" topLeftCell="A1">
      <selection activeCell="B6" sqref="B6:B7"/>
    </sheetView>
  </sheetViews>
  <sheetFormatPr defaultColWidth="9.00390625" defaultRowHeight="12.75"/>
  <cols>
    <col min="1" max="1" width="4.125" style="0" customWidth="1"/>
    <col min="2" max="2" width="3.375" style="0" customWidth="1"/>
    <col min="3" max="3" width="4.125" style="17" customWidth="1"/>
    <col min="4" max="4" width="25.125" style="18" customWidth="1"/>
    <col min="5" max="5" width="5.625" style="17" customWidth="1"/>
    <col min="6" max="6" width="7.625" style="17" customWidth="1"/>
    <col min="7" max="7" width="14.125" style="28" customWidth="1"/>
    <col min="8" max="8" width="8.75390625" style="17" customWidth="1"/>
    <col min="9" max="9" width="10.25390625" style="45" customWidth="1"/>
    <col min="10" max="11" width="8.75390625" style="18" hidden="1" customWidth="1"/>
    <col min="12" max="12" width="8.75390625" style="17" customWidth="1"/>
    <col min="13" max="13" width="9.75390625" style="17" customWidth="1"/>
    <col min="14" max="23" width="0" style="0" hidden="1" customWidth="1"/>
  </cols>
  <sheetData>
    <row r="1" spans="2:13" ht="12.75">
      <c r="B1" s="103" t="s">
        <v>133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2:13" ht="12.75" hidden="1"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2:13" ht="12.75" hidden="1"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2:13" ht="12.75" hidden="1"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</row>
    <row r="5" spans="2:13" ht="10.5" customHeight="1">
      <c r="B5" s="104" t="s">
        <v>137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</row>
    <row r="6" spans="1:24" s="4" customFormat="1" ht="12.75" customHeight="1" thickBot="1">
      <c r="A6" s="99" t="s">
        <v>135</v>
      </c>
      <c r="B6" s="95" t="s">
        <v>125</v>
      </c>
      <c r="C6" s="93" t="s">
        <v>126</v>
      </c>
      <c r="D6" s="97" t="s">
        <v>1</v>
      </c>
      <c r="E6" s="97" t="s">
        <v>2</v>
      </c>
      <c r="F6" s="97" t="s">
        <v>4</v>
      </c>
      <c r="G6" s="93" t="s">
        <v>3</v>
      </c>
      <c r="H6" s="101" t="s">
        <v>134</v>
      </c>
      <c r="I6" s="102"/>
      <c r="J6" s="90" t="s">
        <v>109</v>
      </c>
      <c r="K6" s="90"/>
      <c r="L6" s="90" t="s">
        <v>109</v>
      </c>
      <c r="M6" s="90"/>
      <c r="N6"/>
      <c r="O6"/>
      <c r="P6"/>
      <c r="Q6"/>
      <c r="R6"/>
      <c r="S6"/>
      <c r="T6"/>
      <c r="U6"/>
      <c r="V6"/>
      <c r="W6"/>
      <c r="X6" s="95" t="s">
        <v>140</v>
      </c>
    </row>
    <row r="7" spans="1:24" s="4" customFormat="1" ht="12.75" customHeight="1" thickBot="1">
      <c r="A7" s="100"/>
      <c r="B7" s="95"/>
      <c r="C7" s="94"/>
      <c r="D7" s="98"/>
      <c r="E7" s="98"/>
      <c r="F7" s="98"/>
      <c r="G7" s="94"/>
      <c r="H7" s="37" t="s">
        <v>127</v>
      </c>
      <c r="I7" s="44" t="s">
        <v>128</v>
      </c>
      <c r="J7" s="1"/>
      <c r="K7" s="38"/>
      <c r="L7" s="1" t="s">
        <v>127</v>
      </c>
      <c r="M7" s="84" t="s">
        <v>128</v>
      </c>
      <c r="N7" s="74"/>
      <c r="O7" s="75"/>
      <c r="P7" s="75"/>
      <c r="Q7" s="76"/>
      <c r="R7" s="76"/>
      <c r="S7" s="76"/>
      <c r="T7" s="76"/>
      <c r="U7" s="76"/>
      <c r="V7" s="76"/>
      <c r="W7" s="76"/>
      <c r="X7" s="95"/>
    </row>
    <row r="8" spans="1:24" ht="12.75" customHeight="1">
      <c r="A8" s="7">
        <v>1</v>
      </c>
      <c r="B8" s="49">
        <v>25</v>
      </c>
      <c r="C8" s="40">
        <v>6</v>
      </c>
      <c r="D8" s="43" t="s">
        <v>46</v>
      </c>
      <c r="E8" s="40">
        <v>1983</v>
      </c>
      <c r="F8" s="40" t="s">
        <v>19</v>
      </c>
      <c r="G8" s="52" t="s">
        <v>24</v>
      </c>
      <c r="H8" s="26" t="s">
        <v>129</v>
      </c>
      <c r="I8" s="50">
        <v>0.00426724537037037</v>
      </c>
      <c r="J8" s="10"/>
      <c r="K8" s="10"/>
      <c r="L8" s="7">
        <v>5</v>
      </c>
      <c r="M8" s="47">
        <v>0.00857337962962963</v>
      </c>
      <c r="N8" s="77">
        <f>COUNTIF($A$8:$A$100,$A8)</f>
        <v>1</v>
      </c>
      <c r="O8" s="73">
        <f>IF(ISBLANK($A8),1000,($A8*N8+(N8-1)*N8/2)/N8)</f>
        <v>1</v>
      </c>
      <c r="P8" s="73" t="s">
        <v>22</v>
      </c>
      <c r="Q8" s="76" t="str">
        <f>IF($H8=P$20,"-",IF(OR(AND($F8=P$14,$E8&gt;P$19),AND($F8=P$17,$E8&lt;P$18)),P$14,$F8))</f>
        <v>МС</v>
      </c>
      <c r="R8" s="76">
        <f>COUNTIF(Q$8:Q$64,P$8)</f>
        <v>0</v>
      </c>
      <c r="S8" s="4"/>
      <c r="T8" s="76" t="str">
        <f>IF(O8&gt;S$10,IF(O8&gt;S$11,IF(O8&gt;S$12,IF(O8&gt;S$13,IF(O8&gt;S$14,IF(O8&gt;S$15,IF(O8&gt;S$16,"-",P$16),P$15),P$14),P$13),P$12),P$11),P$10)</f>
        <v>КМС</v>
      </c>
      <c r="U8" s="76">
        <f>IF(OR(Q8=P$8,Q8=P$9,Q8=P$10),1,IF(Q8=P$11,2,IF(Q8=P$12,3,IF(Q8=P$13,4,IF(Q8=P$14,5,IF(Q8=P$15,6,IF(Q8=P$16,7,8)))))))</f>
        <v>1</v>
      </c>
      <c r="V8" s="76">
        <f>IF(T8=P$10,1,IF(T8=P$11,2,IF(T8=P$12,3,IF(T8=P$13,4,IF(T8=P$14,5,IF(T8=P$15,6,IF(T8=P$16,7,8)))))))</f>
        <v>1</v>
      </c>
      <c r="W8" s="76">
        <f>IF(U8-V8&gt;1,U8-1,V8)</f>
        <v>1</v>
      </c>
      <c r="X8" s="38" t="str">
        <f>IF(W8=1,P$10,IF(W8=2,P$11,IF(W8=3,P$12,IF(W8=4,P$13,IF(AND(W8=5,$E8&gt;P$19),P$14,IF(AND(W8=6,$E8&gt;P$19),P$15,IF(AND(W8=7,$E8&gt;P$19),P$16,"-")))))))</f>
        <v>КМС</v>
      </c>
    </row>
    <row r="9" spans="1:24" ht="12.75" customHeight="1">
      <c r="A9" s="7">
        <v>2</v>
      </c>
      <c r="B9" s="49">
        <v>7</v>
      </c>
      <c r="C9" s="40">
        <v>8</v>
      </c>
      <c r="D9" s="39" t="s">
        <v>87</v>
      </c>
      <c r="E9" s="40">
        <v>1978</v>
      </c>
      <c r="F9" s="40" t="s">
        <v>19</v>
      </c>
      <c r="G9" s="52" t="s">
        <v>88</v>
      </c>
      <c r="H9" s="26" t="s">
        <v>129</v>
      </c>
      <c r="I9" s="50">
        <v>0.002704861111111111</v>
      </c>
      <c r="J9" s="10"/>
      <c r="K9" s="10"/>
      <c r="L9" s="7">
        <v>4</v>
      </c>
      <c r="M9" s="47">
        <v>0.003952430555555555</v>
      </c>
      <c r="N9" s="77">
        <f aca="true" t="shared" si="0" ref="N9:N29">COUNTIF($A$8:$A$100,$A9)</f>
        <v>1</v>
      </c>
      <c r="O9" s="73">
        <f aca="true" t="shared" si="1" ref="O9:O29">IF(ISBLANK($A9),1000,($A9*N9+(N9-1)*N9/2)/N9)</f>
        <v>2</v>
      </c>
      <c r="P9" s="73" t="s">
        <v>19</v>
      </c>
      <c r="Q9" s="76" t="str">
        <f aca="true" t="shared" si="2" ref="Q9:Q29">IF($H9=P$20,"-",IF(OR(AND($F9=P$14,$E9&gt;P$19),AND($F9=P$17,$E9&lt;P$18)),P$14,$F9))</f>
        <v>МС</v>
      </c>
      <c r="R9" s="76">
        <f>COUNTIF(Q$8:Q$64,P$9)</f>
        <v>3</v>
      </c>
      <c r="S9" s="4"/>
      <c r="T9" s="76" t="str">
        <f aca="true" t="shared" si="3" ref="T9:T29">IF(O9&gt;S$10,IF(O9&gt;S$11,IF(O9&gt;S$12,IF(O9&gt;S$13,IF(O9&gt;S$14,IF(O9&gt;S$15,IF(O9&gt;S$16,"-",P$16),P$15),P$14),P$13),P$12),P$11),P$10)</f>
        <v>КМС</v>
      </c>
      <c r="U9" s="76">
        <f aca="true" t="shared" si="4" ref="U9:U29">IF(OR(Q9=P$8,Q9=P$9,Q9=P$10),1,IF(Q9=P$11,2,IF(Q9=P$12,3,IF(Q9=P$13,4,IF(Q9=P$14,5,IF(Q9=P$15,6,IF(Q9=P$16,7,8)))))))</f>
        <v>1</v>
      </c>
      <c r="V9" s="76">
        <f aca="true" t="shared" si="5" ref="V9:V29">IF(T9=P$10,1,IF(T9=P$11,2,IF(T9=P$12,3,IF(T9=P$13,4,IF(T9=P$14,5,IF(T9=P$15,6,IF(T9=P$16,7,8)))))))</f>
        <v>1</v>
      </c>
      <c r="W9" s="76">
        <f aca="true" t="shared" si="6" ref="W9:W29">IF(U9-V9&gt;1,U9-1,V9)</f>
        <v>1</v>
      </c>
      <c r="X9" s="38" t="str">
        <f aca="true" t="shared" si="7" ref="X9:X29">IF(W9=1,P$10,IF(W9=2,P$11,IF(W9=3,P$12,IF(W9=4,P$13,IF(AND(W9=5,$E9&gt;P$19),P$14,IF(AND(W9=6,$E9&gt;P$19),P$15,IF(AND(W9=7,$E9&gt;P$19),P$16,"-")))))))</f>
        <v>КМС</v>
      </c>
    </row>
    <row r="10" spans="1:24" ht="12.75" customHeight="1">
      <c r="A10" s="7">
        <v>3</v>
      </c>
      <c r="B10" s="49">
        <v>24</v>
      </c>
      <c r="C10" s="40">
        <v>17</v>
      </c>
      <c r="D10" s="39" t="s">
        <v>18</v>
      </c>
      <c r="E10" s="40">
        <v>1974</v>
      </c>
      <c r="F10" s="40" t="s">
        <v>19</v>
      </c>
      <c r="G10" s="25" t="s">
        <v>34</v>
      </c>
      <c r="H10" s="26" t="s">
        <v>129</v>
      </c>
      <c r="I10" s="50">
        <v>0.0036630787037037035</v>
      </c>
      <c r="J10" s="10"/>
      <c r="K10" s="10"/>
      <c r="L10" s="7">
        <v>2</v>
      </c>
      <c r="M10" s="47">
        <v>0.0011886574074074074</v>
      </c>
      <c r="N10" s="77">
        <f t="shared" si="0"/>
        <v>1</v>
      </c>
      <c r="O10" s="73">
        <f t="shared" si="1"/>
        <v>3</v>
      </c>
      <c r="P10" s="73" t="s">
        <v>13</v>
      </c>
      <c r="Q10" s="76" t="str">
        <f t="shared" si="2"/>
        <v>МС</v>
      </c>
      <c r="R10" s="76">
        <f>COUNTIF(Q$8:Q$64,P$10)</f>
        <v>11</v>
      </c>
      <c r="S10" s="76">
        <f>0.8*(R8+R9)+0.4*R10+0.2*R11</f>
        <v>7.4</v>
      </c>
      <c r="T10" s="76" t="str">
        <f t="shared" si="3"/>
        <v>КМС</v>
      </c>
      <c r="U10" s="76">
        <f t="shared" si="4"/>
        <v>1</v>
      </c>
      <c r="V10" s="76">
        <f t="shared" si="5"/>
        <v>1</v>
      </c>
      <c r="W10" s="76">
        <f t="shared" si="6"/>
        <v>1</v>
      </c>
      <c r="X10" s="38" t="str">
        <f t="shared" si="7"/>
        <v>КМС</v>
      </c>
    </row>
    <row r="11" spans="1:24" ht="12.75" customHeight="1">
      <c r="A11" s="7">
        <v>4</v>
      </c>
      <c r="B11" s="10">
        <v>8</v>
      </c>
      <c r="C11" s="16">
        <v>71</v>
      </c>
      <c r="D11" s="24" t="s">
        <v>102</v>
      </c>
      <c r="E11" s="16">
        <v>1982</v>
      </c>
      <c r="F11" s="16" t="s">
        <v>13</v>
      </c>
      <c r="G11" s="29" t="s">
        <v>86</v>
      </c>
      <c r="H11" s="21" t="s">
        <v>129</v>
      </c>
      <c r="I11" s="46">
        <v>0.0031446759259259258</v>
      </c>
      <c r="J11" s="10"/>
      <c r="K11" s="10"/>
      <c r="L11" s="7">
        <v>1</v>
      </c>
      <c r="M11" s="47">
        <v>0.00041944444444444445</v>
      </c>
      <c r="N11" s="77">
        <f t="shared" si="0"/>
        <v>1</v>
      </c>
      <c r="O11" s="73">
        <f t="shared" si="1"/>
        <v>4</v>
      </c>
      <c r="P11" s="73">
        <v>1</v>
      </c>
      <c r="Q11" s="76" t="str">
        <f t="shared" si="2"/>
        <v>КМС</v>
      </c>
      <c r="R11" s="76">
        <f>COUNTIF(Q$8:Q$64,P$11)</f>
        <v>3</v>
      </c>
      <c r="S11" s="76">
        <f>S10+0.4*R10+0.4*R11+0.2*R12</f>
        <v>13.2</v>
      </c>
      <c r="T11" s="76" t="str">
        <f t="shared" si="3"/>
        <v>КМС</v>
      </c>
      <c r="U11" s="76">
        <f t="shared" si="4"/>
        <v>1</v>
      </c>
      <c r="V11" s="76">
        <f t="shared" si="5"/>
        <v>1</v>
      </c>
      <c r="W11" s="76">
        <f t="shared" si="6"/>
        <v>1</v>
      </c>
      <c r="X11" s="38" t="str">
        <f t="shared" si="7"/>
        <v>КМС</v>
      </c>
    </row>
    <row r="12" spans="1:24" ht="12.75" customHeight="1">
      <c r="A12" s="7">
        <v>5</v>
      </c>
      <c r="B12" s="49">
        <v>20</v>
      </c>
      <c r="C12" s="40">
        <v>33</v>
      </c>
      <c r="D12" s="27" t="s">
        <v>52</v>
      </c>
      <c r="E12" s="51">
        <v>1985</v>
      </c>
      <c r="F12" s="51" t="s">
        <v>13</v>
      </c>
      <c r="G12" s="52" t="s">
        <v>144</v>
      </c>
      <c r="H12" s="26" t="s">
        <v>129</v>
      </c>
      <c r="I12" s="50">
        <v>0.005217013888888889</v>
      </c>
      <c r="J12" s="10"/>
      <c r="K12" s="10"/>
      <c r="L12" s="21">
        <v>1</v>
      </c>
      <c r="M12" s="47">
        <v>0.0005752314814814815</v>
      </c>
      <c r="N12" s="77">
        <f t="shared" si="0"/>
        <v>1</v>
      </c>
      <c r="O12" s="73">
        <f t="shared" si="1"/>
        <v>5</v>
      </c>
      <c r="P12" s="73">
        <v>2</v>
      </c>
      <c r="Q12" s="76" t="str">
        <f t="shared" si="2"/>
        <v>КМС</v>
      </c>
      <c r="R12" s="76">
        <f>COUNTIF(Q$8:Q$64,P$12)</f>
        <v>1</v>
      </c>
      <c r="S12" s="76">
        <f>S11+0.2*R11+0.4*R12+0.2*R13</f>
        <v>14.799999999999999</v>
      </c>
      <c r="T12" s="76" t="str">
        <f t="shared" si="3"/>
        <v>КМС</v>
      </c>
      <c r="U12" s="76">
        <f t="shared" si="4"/>
        <v>1</v>
      </c>
      <c r="V12" s="76">
        <f t="shared" si="5"/>
        <v>1</v>
      </c>
      <c r="W12" s="76">
        <f t="shared" si="6"/>
        <v>1</v>
      </c>
      <c r="X12" s="38" t="str">
        <f t="shared" si="7"/>
        <v>КМС</v>
      </c>
    </row>
    <row r="13" spans="1:24" ht="12.75" customHeight="1">
      <c r="A13" s="7">
        <v>6</v>
      </c>
      <c r="B13" s="49">
        <v>3</v>
      </c>
      <c r="C13" s="40">
        <v>20</v>
      </c>
      <c r="D13" s="39" t="s">
        <v>51</v>
      </c>
      <c r="E13" s="51">
        <v>1983</v>
      </c>
      <c r="F13" s="51" t="s">
        <v>13</v>
      </c>
      <c r="G13" s="52" t="s">
        <v>144</v>
      </c>
      <c r="H13" s="26" t="s">
        <v>129</v>
      </c>
      <c r="I13" s="50">
        <v>0.004646875</v>
      </c>
      <c r="J13" s="10"/>
      <c r="K13" s="10"/>
      <c r="L13" s="7">
        <v>1</v>
      </c>
      <c r="M13" s="47">
        <v>0.000599537037037037</v>
      </c>
      <c r="N13" s="77">
        <f t="shared" si="0"/>
        <v>1</v>
      </c>
      <c r="O13" s="73">
        <f t="shared" si="1"/>
        <v>6</v>
      </c>
      <c r="P13" s="73">
        <v>3</v>
      </c>
      <c r="Q13" s="76" t="str">
        <f t="shared" si="2"/>
        <v>КМС</v>
      </c>
      <c r="R13" s="76">
        <f>COUNTIF(Q$8:Q$64,P$13)</f>
        <v>3</v>
      </c>
      <c r="S13" s="76">
        <f>S12+0.2*R12+0.4*R13+0.2*R14</f>
        <v>16.4</v>
      </c>
      <c r="T13" s="76" t="str">
        <f t="shared" si="3"/>
        <v>КМС</v>
      </c>
      <c r="U13" s="76">
        <f t="shared" si="4"/>
        <v>1</v>
      </c>
      <c r="V13" s="76">
        <f t="shared" si="5"/>
        <v>1</v>
      </c>
      <c r="W13" s="76">
        <f t="shared" si="6"/>
        <v>1</v>
      </c>
      <c r="X13" s="38" t="str">
        <f t="shared" si="7"/>
        <v>КМС</v>
      </c>
    </row>
    <row r="14" spans="1:24" ht="12.75" customHeight="1" thickBot="1">
      <c r="A14" s="72">
        <v>7</v>
      </c>
      <c r="B14" s="66">
        <v>1</v>
      </c>
      <c r="C14" s="67">
        <v>52</v>
      </c>
      <c r="D14" s="68" t="s">
        <v>112</v>
      </c>
      <c r="E14" s="69">
        <v>1986</v>
      </c>
      <c r="F14" s="69" t="s">
        <v>13</v>
      </c>
      <c r="G14" s="70" t="s">
        <v>144</v>
      </c>
      <c r="H14" s="69" t="s">
        <v>129</v>
      </c>
      <c r="I14" s="71">
        <v>0.004984953703703704</v>
      </c>
      <c r="J14" s="66"/>
      <c r="K14" s="66"/>
      <c r="L14" s="87">
        <v>1</v>
      </c>
      <c r="M14" s="86">
        <v>0.000672337962962963</v>
      </c>
      <c r="N14" s="77">
        <f t="shared" si="0"/>
        <v>1</v>
      </c>
      <c r="O14" s="73">
        <f t="shared" si="1"/>
        <v>7</v>
      </c>
      <c r="P14" s="73" t="s">
        <v>141</v>
      </c>
      <c r="Q14" s="76" t="str">
        <f t="shared" si="2"/>
        <v>КМС</v>
      </c>
      <c r="R14" s="76">
        <f>COUNTIF(Q$8:Q$64,P$14)</f>
        <v>1</v>
      </c>
      <c r="S14" s="76">
        <f>S13+0.2*R13+0.4*R14+0.2*R15</f>
        <v>17.4</v>
      </c>
      <c r="T14" s="76" t="str">
        <f t="shared" si="3"/>
        <v>КМС</v>
      </c>
      <c r="U14" s="76">
        <f t="shared" si="4"/>
        <v>1</v>
      </c>
      <c r="V14" s="76">
        <f t="shared" si="5"/>
        <v>1</v>
      </c>
      <c r="W14" s="76">
        <f t="shared" si="6"/>
        <v>1</v>
      </c>
      <c r="X14" s="38" t="str">
        <f t="shared" si="7"/>
        <v>КМС</v>
      </c>
    </row>
    <row r="15" spans="1:24" ht="12.75" customHeight="1">
      <c r="A15" s="65">
        <v>8</v>
      </c>
      <c r="B15" s="57">
        <v>30</v>
      </c>
      <c r="C15" s="59">
        <v>21</v>
      </c>
      <c r="D15" s="60" t="s">
        <v>33</v>
      </c>
      <c r="E15" s="61">
        <v>1981</v>
      </c>
      <c r="F15" s="61" t="s">
        <v>13</v>
      </c>
      <c r="G15" s="62" t="s">
        <v>34</v>
      </c>
      <c r="H15" s="61" t="s">
        <v>129</v>
      </c>
      <c r="I15" s="63">
        <v>0.005346296296296297</v>
      </c>
      <c r="J15" s="64"/>
      <c r="K15" s="82"/>
      <c r="L15" s="76"/>
      <c r="M15" s="76"/>
      <c r="N15" s="77">
        <f t="shared" si="0"/>
        <v>1</v>
      </c>
      <c r="O15" s="73">
        <f t="shared" si="1"/>
        <v>8</v>
      </c>
      <c r="P15" s="73" t="s">
        <v>98</v>
      </c>
      <c r="Q15" s="76" t="str">
        <f t="shared" si="2"/>
        <v>КМС</v>
      </c>
      <c r="R15" s="76">
        <f>COUNTIF(Q$8:Q$64,P$15)</f>
        <v>0</v>
      </c>
      <c r="S15" s="76">
        <f>S14+0.2*R14+0.4*R15+0.2*R16</f>
        <v>17.599999999999998</v>
      </c>
      <c r="T15" s="76">
        <f t="shared" si="3"/>
        <v>1</v>
      </c>
      <c r="U15" s="76">
        <f t="shared" si="4"/>
        <v>1</v>
      </c>
      <c r="V15" s="76">
        <f t="shared" si="5"/>
        <v>2</v>
      </c>
      <c r="W15" s="76">
        <f t="shared" si="6"/>
        <v>2</v>
      </c>
      <c r="X15" s="38">
        <f t="shared" si="7"/>
        <v>1</v>
      </c>
    </row>
    <row r="16" spans="1:24" ht="12.75" customHeight="1">
      <c r="A16" s="7">
        <v>9</v>
      </c>
      <c r="B16" s="49">
        <v>25</v>
      </c>
      <c r="C16" s="40">
        <v>51</v>
      </c>
      <c r="D16" s="39" t="s">
        <v>35</v>
      </c>
      <c r="E16" s="40">
        <v>1980</v>
      </c>
      <c r="F16" s="40" t="s">
        <v>13</v>
      </c>
      <c r="G16" s="53" t="s">
        <v>34</v>
      </c>
      <c r="H16" s="26" t="s">
        <v>129</v>
      </c>
      <c r="I16" s="50">
        <v>0.006227662037037038</v>
      </c>
      <c r="J16" s="10"/>
      <c r="K16" s="83"/>
      <c r="L16" s="76"/>
      <c r="M16" s="76"/>
      <c r="N16" s="77">
        <f t="shared" si="0"/>
        <v>1</v>
      </c>
      <c r="O16" s="73">
        <f t="shared" si="1"/>
        <v>9</v>
      </c>
      <c r="P16" s="73" t="s">
        <v>142</v>
      </c>
      <c r="Q16" s="76" t="str">
        <f t="shared" si="2"/>
        <v>КМС</v>
      </c>
      <c r="R16" s="76">
        <f>COUNTIF(Q$8:Q$64,P$16)</f>
        <v>0</v>
      </c>
      <c r="S16" s="76">
        <f>S15+0.2*R15+0.4*R16+0.2*R17</f>
        <v>17.599999999999998</v>
      </c>
      <c r="T16" s="76">
        <f t="shared" si="3"/>
        <v>1</v>
      </c>
      <c r="U16" s="76">
        <f t="shared" si="4"/>
        <v>1</v>
      </c>
      <c r="V16" s="76">
        <f t="shared" si="5"/>
        <v>2</v>
      </c>
      <c r="W16" s="76">
        <f t="shared" si="6"/>
        <v>2</v>
      </c>
      <c r="X16" s="38">
        <f t="shared" si="7"/>
        <v>1</v>
      </c>
    </row>
    <row r="17" spans="1:24" ht="12.75" customHeight="1">
      <c r="A17" s="7">
        <v>10</v>
      </c>
      <c r="B17" s="49">
        <v>5</v>
      </c>
      <c r="C17" s="40">
        <v>43</v>
      </c>
      <c r="D17" s="39" t="s">
        <v>99</v>
      </c>
      <c r="E17" s="40">
        <v>1988</v>
      </c>
      <c r="F17" s="40">
        <v>1</v>
      </c>
      <c r="G17" s="52" t="s">
        <v>86</v>
      </c>
      <c r="H17" s="26">
        <v>6</v>
      </c>
      <c r="I17" s="50">
        <v>0.003394560185185185</v>
      </c>
      <c r="J17" s="10"/>
      <c r="K17" s="83"/>
      <c r="L17" s="76"/>
      <c r="M17" s="76"/>
      <c r="N17" s="77">
        <f t="shared" si="0"/>
        <v>1</v>
      </c>
      <c r="O17" s="73">
        <f t="shared" si="1"/>
        <v>10</v>
      </c>
      <c r="P17" s="79" t="s">
        <v>48</v>
      </c>
      <c r="Q17" s="76">
        <f t="shared" si="2"/>
        <v>1</v>
      </c>
      <c r="R17" s="76">
        <f>COUNTIF(Q$8:Q$64,P$17)</f>
        <v>0</v>
      </c>
      <c r="S17" s="76"/>
      <c r="T17" s="76">
        <f t="shared" si="3"/>
        <v>1</v>
      </c>
      <c r="U17" s="76">
        <f t="shared" si="4"/>
        <v>2</v>
      </c>
      <c r="V17" s="76">
        <f t="shared" si="5"/>
        <v>2</v>
      </c>
      <c r="W17" s="76">
        <f t="shared" si="6"/>
        <v>2</v>
      </c>
      <c r="X17" s="38">
        <f t="shared" si="7"/>
        <v>1</v>
      </c>
    </row>
    <row r="18" spans="1:24" ht="12.75" customHeight="1">
      <c r="A18" s="7">
        <v>11</v>
      </c>
      <c r="B18" s="10">
        <v>28</v>
      </c>
      <c r="C18" s="16">
        <v>74</v>
      </c>
      <c r="D18" s="22" t="s">
        <v>90</v>
      </c>
      <c r="E18" s="21">
        <v>1974</v>
      </c>
      <c r="F18" s="21" t="s">
        <v>13</v>
      </c>
      <c r="G18" s="29" t="s">
        <v>34</v>
      </c>
      <c r="H18" s="21">
        <v>5</v>
      </c>
      <c r="I18" s="46">
        <v>0.0020253472222222222</v>
      </c>
      <c r="J18" s="10"/>
      <c r="K18" s="83"/>
      <c r="L18" s="76"/>
      <c r="M18" s="76"/>
      <c r="N18" s="77">
        <f t="shared" si="0"/>
        <v>1</v>
      </c>
      <c r="O18" s="73">
        <f t="shared" si="1"/>
        <v>11</v>
      </c>
      <c r="P18" s="76">
        <v>1986</v>
      </c>
      <c r="Q18" s="76" t="str">
        <f t="shared" si="2"/>
        <v>КМС</v>
      </c>
      <c r="R18" s="76"/>
      <c r="S18" s="76"/>
      <c r="T18" s="76">
        <f t="shared" si="3"/>
        <v>1</v>
      </c>
      <c r="U18" s="76">
        <f t="shared" si="4"/>
        <v>1</v>
      </c>
      <c r="V18" s="76">
        <f t="shared" si="5"/>
        <v>2</v>
      </c>
      <c r="W18" s="76">
        <f t="shared" si="6"/>
        <v>2</v>
      </c>
      <c r="X18" s="38">
        <f t="shared" si="7"/>
        <v>1</v>
      </c>
    </row>
    <row r="19" spans="1:24" ht="12.75" customHeight="1">
      <c r="A19" s="7">
        <v>12</v>
      </c>
      <c r="B19" s="49">
        <v>2</v>
      </c>
      <c r="C19" s="40">
        <v>25</v>
      </c>
      <c r="D19" s="27" t="s">
        <v>113</v>
      </c>
      <c r="E19" s="26">
        <v>1983</v>
      </c>
      <c r="F19" s="26" t="s">
        <v>13</v>
      </c>
      <c r="G19" s="52" t="s">
        <v>123</v>
      </c>
      <c r="H19" s="26">
        <v>5</v>
      </c>
      <c r="I19" s="50">
        <v>0.0021856481481481484</v>
      </c>
      <c r="J19" s="10"/>
      <c r="K19" s="83"/>
      <c r="L19" s="76"/>
      <c r="M19" s="76"/>
      <c r="N19" s="77">
        <f t="shared" si="0"/>
        <v>1</v>
      </c>
      <c r="O19" s="73">
        <f t="shared" si="1"/>
        <v>12</v>
      </c>
      <c r="P19" s="73">
        <v>1985</v>
      </c>
      <c r="Q19" s="76" t="str">
        <f t="shared" si="2"/>
        <v>КМС</v>
      </c>
      <c r="R19" s="76"/>
      <c r="S19" s="76"/>
      <c r="T19" s="76">
        <f t="shared" si="3"/>
        <v>1</v>
      </c>
      <c r="U19" s="76">
        <f t="shared" si="4"/>
        <v>1</v>
      </c>
      <c r="V19" s="76">
        <f t="shared" si="5"/>
        <v>2</v>
      </c>
      <c r="W19" s="76">
        <f t="shared" si="6"/>
        <v>2</v>
      </c>
      <c r="X19" s="38">
        <f t="shared" si="7"/>
        <v>1</v>
      </c>
    </row>
    <row r="20" spans="1:24" ht="12.75" customHeight="1" thickBot="1">
      <c r="A20" s="7">
        <v>13</v>
      </c>
      <c r="B20" s="10">
        <v>23</v>
      </c>
      <c r="C20" s="16">
        <v>50</v>
      </c>
      <c r="D20" s="24" t="s">
        <v>30</v>
      </c>
      <c r="E20" s="16">
        <v>1982</v>
      </c>
      <c r="F20" s="16">
        <v>2</v>
      </c>
      <c r="G20" s="30" t="s">
        <v>17</v>
      </c>
      <c r="H20" s="21">
        <v>5</v>
      </c>
      <c r="I20" s="46">
        <v>0.0022209490740740744</v>
      </c>
      <c r="J20" s="10"/>
      <c r="K20" s="83"/>
      <c r="L20" s="76"/>
      <c r="M20" s="76"/>
      <c r="N20" s="77">
        <f t="shared" si="0"/>
        <v>1</v>
      </c>
      <c r="O20" s="80">
        <f t="shared" si="1"/>
        <v>13</v>
      </c>
      <c r="P20" s="80" t="s">
        <v>143</v>
      </c>
      <c r="Q20" s="76">
        <f t="shared" si="2"/>
        <v>2</v>
      </c>
      <c r="R20" s="81"/>
      <c r="S20" s="81"/>
      <c r="T20" s="81">
        <f t="shared" si="3"/>
        <v>1</v>
      </c>
      <c r="U20" s="81">
        <f t="shared" si="4"/>
        <v>3</v>
      </c>
      <c r="V20" s="81">
        <f t="shared" si="5"/>
        <v>2</v>
      </c>
      <c r="W20" s="81">
        <f t="shared" si="6"/>
        <v>2</v>
      </c>
      <c r="X20" s="38">
        <f t="shared" si="7"/>
        <v>1</v>
      </c>
    </row>
    <row r="21" spans="1:24" ht="12.75" customHeight="1">
      <c r="A21" s="7">
        <v>14</v>
      </c>
      <c r="B21" s="10">
        <v>26</v>
      </c>
      <c r="C21" s="16">
        <v>61</v>
      </c>
      <c r="D21" s="24" t="s">
        <v>84</v>
      </c>
      <c r="E21" s="16">
        <v>1980</v>
      </c>
      <c r="F21" s="16" t="s">
        <v>13</v>
      </c>
      <c r="G21" s="29" t="s">
        <v>83</v>
      </c>
      <c r="H21" s="21">
        <v>5</v>
      </c>
      <c r="I21" s="46">
        <v>0.0023666666666666667</v>
      </c>
      <c r="J21" s="10"/>
      <c r="K21" s="83"/>
      <c r="L21" s="76"/>
      <c r="M21" s="76"/>
      <c r="N21" s="77">
        <f t="shared" si="0"/>
        <v>1</v>
      </c>
      <c r="O21" s="73">
        <f t="shared" si="1"/>
        <v>14</v>
      </c>
      <c r="P21" s="73"/>
      <c r="Q21" s="76" t="str">
        <f t="shared" si="2"/>
        <v>КМС</v>
      </c>
      <c r="R21" s="76"/>
      <c r="S21" s="76"/>
      <c r="T21" s="76">
        <f t="shared" si="3"/>
        <v>2</v>
      </c>
      <c r="U21" s="76">
        <f t="shared" si="4"/>
        <v>1</v>
      </c>
      <c r="V21" s="76">
        <f t="shared" si="5"/>
        <v>3</v>
      </c>
      <c r="W21" s="76">
        <f t="shared" si="6"/>
        <v>3</v>
      </c>
      <c r="X21" s="38">
        <f t="shared" si="7"/>
        <v>2</v>
      </c>
    </row>
    <row r="22" spans="1:24" ht="12.75" customHeight="1">
      <c r="A22" s="7">
        <v>15</v>
      </c>
      <c r="B22" s="49">
        <v>10</v>
      </c>
      <c r="C22" s="40">
        <v>28</v>
      </c>
      <c r="D22" s="39" t="s">
        <v>100</v>
      </c>
      <c r="E22" s="40">
        <v>1986</v>
      </c>
      <c r="F22" s="40">
        <v>1</v>
      </c>
      <c r="G22" s="52" t="s">
        <v>86</v>
      </c>
      <c r="H22" s="26">
        <v>5</v>
      </c>
      <c r="I22" s="50">
        <v>0.0032221064814814816</v>
      </c>
      <c r="J22" s="10"/>
      <c r="K22" s="83"/>
      <c r="L22" s="76"/>
      <c r="M22" s="76"/>
      <c r="N22" s="77">
        <f t="shared" si="0"/>
        <v>1</v>
      </c>
      <c r="O22" s="73">
        <f t="shared" si="1"/>
        <v>15</v>
      </c>
      <c r="P22" s="73"/>
      <c r="Q22" s="76">
        <f t="shared" si="2"/>
        <v>1</v>
      </c>
      <c r="R22" s="76"/>
      <c r="S22" s="76"/>
      <c r="T22" s="76">
        <f t="shared" si="3"/>
        <v>3</v>
      </c>
      <c r="U22" s="76">
        <f t="shared" si="4"/>
        <v>2</v>
      </c>
      <c r="V22" s="76">
        <f t="shared" si="5"/>
        <v>4</v>
      </c>
      <c r="W22" s="76">
        <f t="shared" si="6"/>
        <v>4</v>
      </c>
      <c r="X22" s="38">
        <f t="shared" si="7"/>
        <v>3</v>
      </c>
    </row>
    <row r="23" spans="1:24" ht="12.75" customHeight="1" thickBot="1">
      <c r="A23" s="7">
        <v>16</v>
      </c>
      <c r="B23" s="49">
        <v>9</v>
      </c>
      <c r="C23" s="40">
        <v>16</v>
      </c>
      <c r="D23" s="27" t="s">
        <v>43</v>
      </c>
      <c r="E23" s="26">
        <v>1984</v>
      </c>
      <c r="F23" s="26">
        <v>3</v>
      </c>
      <c r="G23" s="52" t="s">
        <v>29</v>
      </c>
      <c r="H23" s="26">
        <v>5</v>
      </c>
      <c r="I23" s="50">
        <v>0.0034606481481481485</v>
      </c>
      <c r="J23" s="66"/>
      <c r="K23" s="85"/>
      <c r="L23" s="76"/>
      <c r="M23" s="76"/>
      <c r="N23" s="77">
        <f t="shared" si="0"/>
        <v>1</v>
      </c>
      <c r="O23" s="73">
        <f t="shared" si="1"/>
        <v>16</v>
      </c>
      <c r="P23" s="76"/>
      <c r="Q23" s="76">
        <f t="shared" si="2"/>
        <v>3</v>
      </c>
      <c r="R23" s="76"/>
      <c r="S23" s="76"/>
      <c r="T23" s="76">
        <f t="shared" si="3"/>
        <v>3</v>
      </c>
      <c r="U23" s="76">
        <f t="shared" si="4"/>
        <v>4</v>
      </c>
      <c r="V23" s="76">
        <f t="shared" si="5"/>
        <v>4</v>
      </c>
      <c r="W23" s="76">
        <f t="shared" si="6"/>
        <v>4</v>
      </c>
      <c r="X23" s="38">
        <f t="shared" si="7"/>
        <v>3</v>
      </c>
    </row>
    <row r="24" spans="1:24" ht="12.75" customHeight="1">
      <c r="A24" s="7">
        <v>17</v>
      </c>
      <c r="B24" s="49">
        <v>29</v>
      </c>
      <c r="C24" s="40">
        <v>13</v>
      </c>
      <c r="D24" s="39" t="s">
        <v>68</v>
      </c>
      <c r="E24" s="40">
        <v>1980</v>
      </c>
      <c r="F24" s="40">
        <v>1</v>
      </c>
      <c r="G24" s="43" t="s">
        <v>123</v>
      </c>
      <c r="H24" s="26">
        <v>4</v>
      </c>
      <c r="I24" s="50">
        <v>0.0033592592592592593</v>
      </c>
      <c r="J24" s="64"/>
      <c r="K24" s="82"/>
      <c r="L24" s="76"/>
      <c r="M24" s="76"/>
      <c r="N24" s="77">
        <f t="shared" si="0"/>
        <v>1</v>
      </c>
      <c r="O24" s="73">
        <f t="shared" si="1"/>
        <v>17</v>
      </c>
      <c r="P24" s="76"/>
      <c r="Q24" s="76">
        <f t="shared" si="2"/>
        <v>1</v>
      </c>
      <c r="R24" s="76"/>
      <c r="S24" s="76"/>
      <c r="T24" s="76" t="str">
        <f t="shared" si="3"/>
        <v>1ю</v>
      </c>
      <c r="U24" s="76">
        <f t="shared" si="4"/>
        <v>2</v>
      </c>
      <c r="V24" s="76">
        <f t="shared" si="5"/>
        <v>5</v>
      </c>
      <c r="W24" s="76">
        <f t="shared" si="6"/>
        <v>5</v>
      </c>
      <c r="X24" s="38" t="str">
        <f t="shared" si="7"/>
        <v>-</v>
      </c>
    </row>
    <row r="25" spans="1:24" ht="12.75" customHeight="1">
      <c r="A25" s="7">
        <v>18</v>
      </c>
      <c r="B25" s="49">
        <v>6</v>
      </c>
      <c r="C25" s="40">
        <v>14</v>
      </c>
      <c r="D25" s="39" t="s">
        <v>101</v>
      </c>
      <c r="E25" s="40">
        <v>1984</v>
      </c>
      <c r="F25" s="40" t="s">
        <v>13</v>
      </c>
      <c r="G25" s="52" t="s">
        <v>86</v>
      </c>
      <c r="H25" s="26">
        <v>4</v>
      </c>
      <c r="I25" s="50">
        <v>0.003384953703703704</v>
      </c>
      <c r="J25" s="10"/>
      <c r="K25" s="83"/>
      <c r="L25" s="76"/>
      <c r="M25" s="76"/>
      <c r="N25" s="77">
        <f t="shared" si="0"/>
        <v>1</v>
      </c>
      <c r="O25" s="73">
        <f t="shared" si="1"/>
        <v>18</v>
      </c>
      <c r="P25" s="76"/>
      <c r="Q25" s="76" t="str">
        <f t="shared" si="2"/>
        <v>КМС</v>
      </c>
      <c r="R25" s="76"/>
      <c r="S25" s="76"/>
      <c r="T25" s="76" t="str">
        <f t="shared" si="3"/>
        <v>-</v>
      </c>
      <c r="U25" s="76">
        <f t="shared" si="4"/>
        <v>1</v>
      </c>
      <c r="V25" s="76">
        <f t="shared" si="5"/>
        <v>8</v>
      </c>
      <c r="W25" s="76">
        <f t="shared" si="6"/>
        <v>8</v>
      </c>
      <c r="X25" s="38" t="str">
        <f t="shared" si="7"/>
        <v>-</v>
      </c>
    </row>
    <row r="26" spans="1:24" ht="12.75" customHeight="1">
      <c r="A26" s="7">
        <v>19</v>
      </c>
      <c r="B26" s="49">
        <v>22</v>
      </c>
      <c r="C26" s="40">
        <v>7</v>
      </c>
      <c r="D26" s="27" t="s">
        <v>61</v>
      </c>
      <c r="E26" s="51">
        <v>1982</v>
      </c>
      <c r="F26" s="51" t="s">
        <v>48</v>
      </c>
      <c r="G26" s="52" t="s">
        <v>144</v>
      </c>
      <c r="H26" s="26">
        <v>3</v>
      </c>
      <c r="I26" s="50">
        <v>0.0030123842592592594</v>
      </c>
      <c r="J26" s="10"/>
      <c r="K26" s="83"/>
      <c r="L26" s="76"/>
      <c r="M26" s="76"/>
      <c r="N26" s="77">
        <f t="shared" si="0"/>
        <v>1</v>
      </c>
      <c r="O26" s="73">
        <f t="shared" si="1"/>
        <v>19</v>
      </c>
      <c r="P26" s="76"/>
      <c r="Q26" s="76" t="str">
        <f t="shared" si="2"/>
        <v>1ю</v>
      </c>
      <c r="R26" s="76"/>
      <c r="S26" s="76"/>
      <c r="T26" s="76" t="str">
        <f t="shared" si="3"/>
        <v>-</v>
      </c>
      <c r="U26" s="76">
        <f t="shared" si="4"/>
        <v>5</v>
      </c>
      <c r="V26" s="76">
        <f t="shared" si="5"/>
        <v>8</v>
      </c>
      <c r="W26" s="76">
        <f t="shared" si="6"/>
        <v>8</v>
      </c>
      <c r="X26" s="38" t="str">
        <f t="shared" si="7"/>
        <v>-</v>
      </c>
    </row>
    <row r="27" spans="1:24" ht="12.75" customHeight="1">
      <c r="A27" s="7">
        <v>20</v>
      </c>
      <c r="B27" s="10">
        <v>11</v>
      </c>
      <c r="C27" s="16">
        <v>62</v>
      </c>
      <c r="D27" s="24" t="s">
        <v>91</v>
      </c>
      <c r="E27" s="16">
        <v>1986</v>
      </c>
      <c r="F27" s="16" t="s">
        <v>13</v>
      </c>
      <c r="G27" s="29" t="s">
        <v>86</v>
      </c>
      <c r="H27" s="21">
        <v>2</v>
      </c>
      <c r="I27" s="46">
        <v>0.00039189814814814816</v>
      </c>
      <c r="J27" s="10"/>
      <c r="K27" s="83"/>
      <c r="L27" s="76"/>
      <c r="M27" s="76"/>
      <c r="N27" s="77">
        <f t="shared" si="0"/>
        <v>1</v>
      </c>
      <c r="O27" s="73">
        <f t="shared" si="1"/>
        <v>20</v>
      </c>
      <c r="P27" s="76"/>
      <c r="Q27" s="76" t="str">
        <f t="shared" si="2"/>
        <v>КМС</v>
      </c>
      <c r="R27" s="76"/>
      <c r="S27" s="76"/>
      <c r="T27" s="76" t="str">
        <f t="shared" si="3"/>
        <v>-</v>
      </c>
      <c r="U27" s="76">
        <f t="shared" si="4"/>
        <v>1</v>
      </c>
      <c r="V27" s="76">
        <f t="shared" si="5"/>
        <v>8</v>
      </c>
      <c r="W27" s="76">
        <f t="shared" si="6"/>
        <v>8</v>
      </c>
      <c r="X27" s="38" t="str">
        <f t="shared" si="7"/>
        <v>-</v>
      </c>
    </row>
    <row r="28" spans="1:24" ht="12.75" customHeight="1">
      <c r="A28" s="7">
        <v>21</v>
      </c>
      <c r="B28" s="10">
        <v>4</v>
      </c>
      <c r="C28" s="16">
        <v>55</v>
      </c>
      <c r="D28" s="22" t="s">
        <v>60</v>
      </c>
      <c r="E28" s="21">
        <v>1985</v>
      </c>
      <c r="F28" s="21">
        <v>3</v>
      </c>
      <c r="G28" s="29" t="s">
        <v>144</v>
      </c>
      <c r="H28" s="21">
        <v>2</v>
      </c>
      <c r="I28" s="46">
        <v>0.0010321759259259258</v>
      </c>
      <c r="J28" s="10"/>
      <c r="K28" s="83"/>
      <c r="L28" s="76"/>
      <c r="M28" s="76"/>
      <c r="N28" s="77">
        <f t="shared" si="0"/>
        <v>1</v>
      </c>
      <c r="O28" s="73">
        <f t="shared" si="1"/>
        <v>21</v>
      </c>
      <c r="P28" s="76"/>
      <c r="Q28" s="76">
        <f t="shared" si="2"/>
        <v>3</v>
      </c>
      <c r="R28" s="76"/>
      <c r="S28" s="76"/>
      <c r="T28" s="76" t="str">
        <f t="shared" si="3"/>
        <v>-</v>
      </c>
      <c r="U28" s="76">
        <f t="shared" si="4"/>
        <v>4</v>
      </c>
      <c r="V28" s="76">
        <f t="shared" si="5"/>
        <v>8</v>
      </c>
      <c r="W28" s="76">
        <f t="shared" si="6"/>
        <v>8</v>
      </c>
      <c r="X28" s="38" t="str">
        <f t="shared" si="7"/>
        <v>-</v>
      </c>
    </row>
    <row r="29" spans="1:24" ht="12.75" customHeight="1">
      <c r="A29" s="7">
        <v>22</v>
      </c>
      <c r="B29" s="10">
        <v>27</v>
      </c>
      <c r="C29" s="16">
        <v>22</v>
      </c>
      <c r="D29" s="22" t="s">
        <v>59</v>
      </c>
      <c r="E29" s="1">
        <v>1984</v>
      </c>
      <c r="F29" s="1">
        <v>3</v>
      </c>
      <c r="G29" s="29" t="s">
        <v>144</v>
      </c>
      <c r="H29" s="21">
        <v>2</v>
      </c>
      <c r="I29" s="46">
        <v>0.0013991898148148147</v>
      </c>
      <c r="J29" s="10"/>
      <c r="K29" s="83"/>
      <c r="L29" s="76"/>
      <c r="M29" s="76"/>
      <c r="N29" s="77">
        <f t="shared" si="0"/>
        <v>1</v>
      </c>
      <c r="O29" s="73">
        <f t="shared" si="1"/>
        <v>22</v>
      </c>
      <c r="P29" s="76"/>
      <c r="Q29" s="76">
        <f t="shared" si="2"/>
        <v>3</v>
      </c>
      <c r="R29" s="76"/>
      <c r="S29" s="76"/>
      <c r="T29" s="76" t="str">
        <f t="shared" si="3"/>
        <v>-</v>
      </c>
      <c r="U29" s="76">
        <f t="shared" si="4"/>
        <v>4</v>
      </c>
      <c r="V29" s="76">
        <f t="shared" si="5"/>
        <v>8</v>
      </c>
      <c r="W29" s="76">
        <f t="shared" si="6"/>
        <v>8</v>
      </c>
      <c r="X29" s="38" t="str">
        <f t="shared" si="7"/>
        <v>-</v>
      </c>
    </row>
    <row r="30" ht="12.75">
      <c r="M30"/>
    </row>
    <row r="31" ht="12.75">
      <c r="M31"/>
    </row>
    <row r="32" ht="12.75">
      <c r="M32"/>
    </row>
    <row r="33" ht="12.75">
      <c r="M33"/>
    </row>
    <row r="34" ht="12.75">
      <c r="M34"/>
    </row>
    <row r="35" ht="12.75">
      <c r="M35"/>
    </row>
    <row r="36" ht="12.75">
      <c r="M36"/>
    </row>
    <row r="37" ht="12.75">
      <c r="M37"/>
    </row>
    <row r="38" ht="12.75">
      <c r="M38"/>
    </row>
    <row r="39" ht="12.75">
      <c r="M39"/>
    </row>
    <row r="40" ht="12.75">
      <c r="M40"/>
    </row>
    <row r="41" ht="12.75">
      <c r="M41"/>
    </row>
    <row r="42" ht="12.75">
      <c r="M42"/>
    </row>
    <row r="43" ht="12.75">
      <c r="M43"/>
    </row>
    <row r="44" ht="12.75">
      <c r="M44"/>
    </row>
    <row r="45" ht="12.75">
      <c r="M45"/>
    </row>
    <row r="46" ht="12.75">
      <c r="M46"/>
    </row>
  </sheetData>
  <mergeCells count="13">
    <mergeCell ref="X6:X7"/>
    <mergeCell ref="B6:B7"/>
    <mergeCell ref="C6:C7"/>
    <mergeCell ref="D6:D7"/>
    <mergeCell ref="E6:E7"/>
    <mergeCell ref="G6:G7"/>
    <mergeCell ref="H6:I6"/>
    <mergeCell ref="J6:K6"/>
    <mergeCell ref="L6:M6"/>
    <mergeCell ref="B1:M1"/>
    <mergeCell ref="B5:M5"/>
    <mergeCell ref="A6:A7"/>
    <mergeCell ref="F6:F7"/>
  </mergeCell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r:id="rId1"/>
  <headerFooter alignWithMargins="0">
    <oddHeader>&amp;L
5-6 июля 2003г.&amp;CФедерация альпинизма, скалолазания и ледолазания СПб&amp;R
пос.Хийтола
</oddHeader>
    <oddFooter>&amp;LГл.судья соревнований:
Гл.секретарь соревнований:&amp;RКлементьев М.П.
Могучая Т.В.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32"/>
  <sheetViews>
    <sheetView workbookViewId="0" topLeftCell="A22">
      <selection activeCell="F6" sqref="F6"/>
    </sheetView>
  </sheetViews>
  <sheetFormatPr defaultColWidth="9.00390625" defaultRowHeight="12.75"/>
  <cols>
    <col min="1" max="1" width="3.375" style="0" customWidth="1"/>
    <col min="2" max="2" width="3.625" style="17" customWidth="1"/>
    <col min="3" max="3" width="25.125" style="18" customWidth="1"/>
    <col min="4" max="4" width="4.875" style="17" customWidth="1"/>
    <col min="5" max="5" width="5.625" style="17" customWidth="1"/>
    <col min="6" max="6" width="14.125" style="28" customWidth="1"/>
    <col min="7" max="9" width="9.375" style="19" customWidth="1"/>
    <col min="10" max="10" width="8.75390625" style="17" customWidth="1"/>
    <col min="11" max="11" width="8.75390625" style="45" customWidth="1"/>
    <col min="12" max="13" width="8.75390625" style="18" hidden="1" customWidth="1"/>
    <col min="14" max="14" width="8.125" style="2" customWidth="1"/>
  </cols>
  <sheetData>
    <row r="1" spans="1:13" ht="12.75">
      <c r="A1" s="89" t="s">
        <v>133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2:13" ht="10.5" customHeight="1">
      <c r="L2" s="20"/>
      <c r="M2"/>
    </row>
    <row r="3" spans="1:14" s="4" customFormat="1" ht="12.75" customHeight="1">
      <c r="A3" s="95" t="s">
        <v>125</v>
      </c>
      <c r="B3" s="93" t="s">
        <v>126</v>
      </c>
      <c r="C3" s="97" t="s">
        <v>1</v>
      </c>
      <c r="D3" s="97" t="s">
        <v>130</v>
      </c>
      <c r="E3" s="97" t="s">
        <v>2</v>
      </c>
      <c r="F3" s="93" t="s">
        <v>3</v>
      </c>
      <c r="G3" s="93" t="s">
        <v>4</v>
      </c>
      <c r="H3" s="101" t="s">
        <v>134</v>
      </c>
      <c r="I3" s="102"/>
      <c r="J3" s="105" t="s">
        <v>109</v>
      </c>
      <c r="K3" s="106"/>
      <c r="L3" s="90" t="s">
        <v>109</v>
      </c>
      <c r="M3" s="90"/>
      <c r="N3" s="95" t="s">
        <v>135</v>
      </c>
    </row>
    <row r="4" spans="1:14" s="4" customFormat="1" ht="12.75" customHeight="1">
      <c r="A4" s="95"/>
      <c r="B4" s="94"/>
      <c r="C4" s="98"/>
      <c r="D4" s="98"/>
      <c r="E4" s="98"/>
      <c r="F4" s="94"/>
      <c r="G4" s="94"/>
      <c r="H4" s="37" t="s">
        <v>127</v>
      </c>
      <c r="I4" s="44" t="s">
        <v>128</v>
      </c>
      <c r="J4" s="37" t="s">
        <v>127</v>
      </c>
      <c r="K4" s="44" t="s">
        <v>128</v>
      </c>
      <c r="L4" s="1"/>
      <c r="M4" s="38"/>
      <c r="N4" s="95"/>
    </row>
    <row r="5" spans="1:14" ht="12.75" customHeight="1">
      <c r="A5" s="49">
        <v>25</v>
      </c>
      <c r="B5" s="40">
        <v>4</v>
      </c>
      <c r="C5" s="43" t="s">
        <v>46</v>
      </c>
      <c r="D5" s="40" t="s">
        <v>132</v>
      </c>
      <c r="E5" s="40">
        <v>1983</v>
      </c>
      <c r="F5" s="52" t="s">
        <v>24</v>
      </c>
      <c r="G5" s="40" t="s">
        <v>19</v>
      </c>
      <c r="H5" s="26" t="s">
        <v>129</v>
      </c>
      <c r="I5" s="50">
        <v>0.00426724537037037</v>
      </c>
      <c r="J5" s="7">
        <v>5</v>
      </c>
      <c r="K5" s="47">
        <v>0.00857337962962963</v>
      </c>
      <c r="L5" s="10"/>
      <c r="M5" s="10"/>
      <c r="N5" s="7">
        <v>1</v>
      </c>
    </row>
    <row r="6" spans="1:14" ht="12.75" customHeight="1">
      <c r="A6" s="49">
        <v>7</v>
      </c>
      <c r="B6" s="40">
        <v>7</v>
      </c>
      <c r="C6" s="39" t="s">
        <v>87</v>
      </c>
      <c r="D6" s="40" t="s">
        <v>132</v>
      </c>
      <c r="E6" s="40">
        <v>1978</v>
      </c>
      <c r="F6" s="52" t="s">
        <v>88</v>
      </c>
      <c r="G6" s="40" t="s">
        <v>19</v>
      </c>
      <c r="H6" s="26" t="s">
        <v>129</v>
      </c>
      <c r="I6" s="50">
        <v>0.002704861111111111</v>
      </c>
      <c r="J6" s="7">
        <v>4</v>
      </c>
      <c r="K6" s="47">
        <v>0.003952430555555555</v>
      </c>
      <c r="L6" s="10"/>
      <c r="M6" s="10"/>
      <c r="N6" s="7">
        <v>2</v>
      </c>
    </row>
    <row r="7" spans="1:14" ht="12.75" customHeight="1">
      <c r="A7" s="49">
        <v>24</v>
      </c>
      <c r="B7" s="40">
        <v>5</v>
      </c>
      <c r="C7" s="39" t="s">
        <v>18</v>
      </c>
      <c r="D7" s="40" t="s">
        <v>132</v>
      </c>
      <c r="E7" s="40">
        <v>1974</v>
      </c>
      <c r="F7" s="25" t="s">
        <v>34</v>
      </c>
      <c r="G7" s="40" t="s">
        <v>67</v>
      </c>
      <c r="H7" s="26" t="s">
        <v>129</v>
      </c>
      <c r="I7" s="50">
        <v>0.0036630787037037035</v>
      </c>
      <c r="J7" s="7">
        <v>2</v>
      </c>
      <c r="K7" s="47">
        <v>0.0011886574074074074</v>
      </c>
      <c r="L7" s="10"/>
      <c r="M7" s="10"/>
      <c r="N7" s="7">
        <v>3</v>
      </c>
    </row>
    <row r="8" spans="1:14" ht="12.75" customHeight="1">
      <c r="A8" s="10">
        <v>8</v>
      </c>
      <c r="B8" s="16">
        <v>6</v>
      </c>
      <c r="C8" s="24" t="s">
        <v>102</v>
      </c>
      <c r="D8" s="16" t="s">
        <v>132</v>
      </c>
      <c r="E8" s="16">
        <v>1982</v>
      </c>
      <c r="F8" s="29" t="s">
        <v>86</v>
      </c>
      <c r="G8" s="16" t="s">
        <v>13</v>
      </c>
      <c r="H8" s="21" t="s">
        <v>129</v>
      </c>
      <c r="I8" s="46">
        <v>0.0031446759259259258</v>
      </c>
      <c r="J8" s="7">
        <v>1</v>
      </c>
      <c r="K8" s="47">
        <v>0.00041944444444444445</v>
      </c>
      <c r="L8" s="10"/>
      <c r="M8" s="10"/>
      <c r="N8" s="7">
        <v>4</v>
      </c>
    </row>
    <row r="9" spans="1:14" ht="12.75" customHeight="1">
      <c r="A9" s="49">
        <v>20</v>
      </c>
      <c r="B9" s="40">
        <v>1</v>
      </c>
      <c r="C9" s="27" t="s">
        <v>52</v>
      </c>
      <c r="D9" s="26" t="s">
        <v>132</v>
      </c>
      <c r="E9" s="51">
        <v>1985</v>
      </c>
      <c r="F9" s="52" t="s">
        <v>63</v>
      </c>
      <c r="G9" s="26" t="s">
        <v>13</v>
      </c>
      <c r="H9" s="26" t="s">
        <v>129</v>
      </c>
      <c r="I9" s="50">
        <v>0.005217013888888889</v>
      </c>
      <c r="J9" s="21">
        <v>1</v>
      </c>
      <c r="K9" s="47">
        <v>0.0005752314814814815</v>
      </c>
      <c r="L9" s="10"/>
      <c r="M9" s="10"/>
      <c r="N9" s="7">
        <v>5</v>
      </c>
    </row>
    <row r="10" spans="1:14" ht="12.75" customHeight="1">
      <c r="A10" s="49">
        <v>3</v>
      </c>
      <c r="B10" s="40">
        <v>3</v>
      </c>
      <c r="C10" s="39" t="s">
        <v>51</v>
      </c>
      <c r="D10" s="40" t="s">
        <v>132</v>
      </c>
      <c r="E10" s="51">
        <v>1983</v>
      </c>
      <c r="F10" s="52" t="s">
        <v>63</v>
      </c>
      <c r="G10" s="40" t="s">
        <v>13</v>
      </c>
      <c r="H10" s="26" t="s">
        <v>129</v>
      </c>
      <c r="I10" s="50">
        <v>0.004646875</v>
      </c>
      <c r="J10" s="7">
        <v>1</v>
      </c>
      <c r="K10" s="47">
        <v>0.000599537037037037</v>
      </c>
      <c r="L10" s="10"/>
      <c r="M10" s="10"/>
      <c r="N10" s="7">
        <v>6</v>
      </c>
    </row>
    <row r="11" spans="1:14" ht="12.75" customHeight="1">
      <c r="A11" s="10">
        <v>1</v>
      </c>
      <c r="B11" s="16">
        <v>2</v>
      </c>
      <c r="C11" s="27" t="s">
        <v>112</v>
      </c>
      <c r="D11" s="26" t="s">
        <v>132</v>
      </c>
      <c r="E11" s="21">
        <v>1986</v>
      </c>
      <c r="F11" s="29" t="s">
        <v>123</v>
      </c>
      <c r="G11" s="1" t="s">
        <v>13</v>
      </c>
      <c r="H11" s="21" t="s">
        <v>129</v>
      </c>
      <c r="I11" s="46">
        <v>0.004984953703703704</v>
      </c>
      <c r="J11" s="7">
        <v>1</v>
      </c>
      <c r="K11" s="47">
        <v>0.000672337962962963</v>
      </c>
      <c r="L11" s="10"/>
      <c r="M11" s="10"/>
      <c r="N11" s="7">
        <v>7</v>
      </c>
    </row>
    <row r="13" spans="1:12" ht="12.75">
      <c r="A13" s="89" t="s">
        <v>136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2"/>
    </row>
    <row r="14" spans="8:12" ht="12.75">
      <c r="H14" s="17"/>
      <c r="I14" s="45"/>
      <c r="J14" s="20"/>
      <c r="K14"/>
      <c r="L14" s="2"/>
    </row>
    <row r="15" spans="1:14" ht="12.75">
      <c r="A15" s="95" t="s">
        <v>125</v>
      </c>
      <c r="B15" s="93" t="s">
        <v>126</v>
      </c>
      <c r="C15" s="97" t="s">
        <v>1</v>
      </c>
      <c r="D15" s="97" t="s">
        <v>130</v>
      </c>
      <c r="E15" s="97" t="s">
        <v>2</v>
      </c>
      <c r="F15" s="93" t="s">
        <v>3</v>
      </c>
      <c r="G15" s="93" t="s">
        <v>4</v>
      </c>
      <c r="H15" s="101" t="s">
        <v>134</v>
      </c>
      <c r="I15" s="102"/>
      <c r="J15" s="90" t="s">
        <v>109</v>
      </c>
      <c r="K15" s="90"/>
      <c r="L15" s="99" t="s">
        <v>135</v>
      </c>
      <c r="N15" s="95" t="s">
        <v>135</v>
      </c>
    </row>
    <row r="16" spans="1:14" ht="12.75">
      <c r="A16" s="95"/>
      <c r="B16" s="94"/>
      <c r="C16" s="98"/>
      <c r="D16" s="98"/>
      <c r="E16" s="98"/>
      <c r="F16" s="94"/>
      <c r="G16" s="94"/>
      <c r="H16" s="37" t="s">
        <v>127</v>
      </c>
      <c r="I16" s="44" t="s">
        <v>128</v>
      </c>
      <c r="J16" s="1"/>
      <c r="K16" s="38"/>
      <c r="L16" s="100"/>
      <c r="N16" s="95"/>
    </row>
    <row r="17" spans="1:14" ht="12.75">
      <c r="A17" s="10">
        <v>48</v>
      </c>
      <c r="B17" s="16">
        <v>1</v>
      </c>
      <c r="C17" s="27" t="s">
        <v>110</v>
      </c>
      <c r="D17" s="26" t="s">
        <v>131</v>
      </c>
      <c r="E17" s="21">
        <v>1977</v>
      </c>
      <c r="F17" s="29" t="s">
        <v>20</v>
      </c>
      <c r="G17" s="1">
        <v>1</v>
      </c>
      <c r="H17" s="21" t="s">
        <v>129</v>
      </c>
      <c r="I17" s="46">
        <v>0.002518287037037037</v>
      </c>
      <c r="J17" s="10"/>
      <c r="K17" s="10"/>
      <c r="L17" s="7">
        <v>1</v>
      </c>
      <c r="N17" s="7"/>
    </row>
    <row r="18" spans="1:14" ht="12.75">
      <c r="A18" s="10">
        <v>53</v>
      </c>
      <c r="B18" s="16">
        <v>2</v>
      </c>
      <c r="C18" s="24" t="s">
        <v>85</v>
      </c>
      <c r="D18" s="16" t="s">
        <v>131</v>
      </c>
      <c r="E18" s="16">
        <v>1978</v>
      </c>
      <c r="F18" s="29" t="s">
        <v>86</v>
      </c>
      <c r="G18" s="16" t="s">
        <v>13</v>
      </c>
      <c r="H18" s="21" t="s">
        <v>129</v>
      </c>
      <c r="I18" s="46">
        <v>0.0025082175925925927</v>
      </c>
      <c r="J18" s="10"/>
      <c r="K18" s="10"/>
      <c r="L18" s="7">
        <v>2</v>
      </c>
      <c r="N18" s="7"/>
    </row>
    <row r="19" spans="1:14" ht="12.75">
      <c r="A19" s="10">
        <v>14</v>
      </c>
      <c r="B19" s="16">
        <v>3</v>
      </c>
      <c r="C19" s="24" t="s">
        <v>89</v>
      </c>
      <c r="D19" s="16" t="s">
        <v>131</v>
      </c>
      <c r="E19" s="16">
        <v>1971</v>
      </c>
      <c r="F19" s="29" t="s">
        <v>17</v>
      </c>
      <c r="G19" s="16" t="s">
        <v>48</v>
      </c>
      <c r="H19" s="7" t="s">
        <v>129</v>
      </c>
      <c r="I19" s="47">
        <v>0.0023884259259259262</v>
      </c>
      <c r="J19" s="10"/>
      <c r="K19" s="10"/>
      <c r="L19" s="7">
        <v>3</v>
      </c>
      <c r="N19" s="7"/>
    </row>
    <row r="20" spans="1:14" ht="12.75">
      <c r="A20" s="10">
        <v>29</v>
      </c>
      <c r="B20" s="16">
        <v>4</v>
      </c>
      <c r="C20" s="24" t="s">
        <v>66</v>
      </c>
      <c r="D20" s="16" t="s">
        <v>131</v>
      </c>
      <c r="E20" s="16">
        <v>1979</v>
      </c>
      <c r="F20" s="30" t="s">
        <v>65</v>
      </c>
      <c r="G20" s="16" t="s">
        <v>13</v>
      </c>
      <c r="H20" s="21" t="s">
        <v>129</v>
      </c>
      <c r="I20" s="46">
        <v>0.002285763888888889</v>
      </c>
      <c r="J20" s="10"/>
      <c r="K20" s="10"/>
      <c r="L20" s="7">
        <v>4</v>
      </c>
      <c r="N20" s="7"/>
    </row>
    <row r="21" spans="1:14" ht="12.75">
      <c r="A21" s="10">
        <v>46</v>
      </c>
      <c r="B21" s="16">
        <v>5</v>
      </c>
      <c r="C21" s="22" t="s">
        <v>42</v>
      </c>
      <c r="D21" s="21" t="s">
        <v>131</v>
      </c>
      <c r="E21" s="21">
        <v>1979</v>
      </c>
      <c r="F21" s="29" t="s">
        <v>29</v>
      </c>
      <c r="G21" s="21" t="s">
        <v>13</v>
      </c>
      <c r="H21" s="21" t="s">
        <v>129</v>
      </c>
      <c r="I21" s="46">
        <v>0.0021939814814814817</v>
      </c>
      <c r="J21" s="10"/>
      <c r="K21" s="10"/>
      <c r="L21" s="7">
        <v>5</v>
      </c>
      <c r="N21" s="7"/>
    </row>
    <row r="22" spans="1:14" ht="12.75">
      <c r="A22" s="10">
        <v>43</v>
      </c>
      <c r="B22" s="16">
        <v>6</v>
      </c>
      <c r="C22" s="27" t="s">
        <v>117</v>
      </c>
      <c r="D22" s="26" t="s">
        <v>131</v>
      </c>
      <c r="E22" s="21">
        <v>1987</v>
      </c>
      <c r="F22" s="29" t="s">
        <v>88</v>
      </c>
      <c r="G22" s="1">
        <v>1</v>
      </c>
      <c r="H22" s="21" t="s">
        <v>129</v>
      </c>
      <c r="I22" s="46">
        <v>0.0021225694444444447</v>
      </c>
      <c r="J22" s="10"/>
      <c r="K22" s="10"/>
      <c r="L22" s="7">
        <v>6</v>
      </c>
      <c r="N22" s="7"/>
    </row>
    <row r="23" spans="1:14" ht="12.75">
      <c r="A23" s="10">
        <v>32</v>
      </c>
      <c r="B23" s="16">
        <v>7</v>
      </c>
      <c r="C23" s="22" t="s">
        <v>44</v>
      </c>
      <c r="D23" s="21" t="s">
        <v>131</v>
      </c>
      <c r="E23" s="21">
        <v>1981</v>
      </c>
      <c r="F23" s="29" t="s">
        <v>14</v>
      </c>
      <c r="G23" s="21" t="s">
        <v>19</v>
      </c>
      <c r="H23" s="21" t="s">
        <v>129</v>
      </c>
      <c r="I23" s="46">
        <v>0.001992939814814815</v>
      </c>
      <c r="J23" s="10"/>
      <c r="K23" s="10"/>
      <c r="L23" s="7">
        <v>7</v>
      </c>
      <c r="N23" s="7"/>
    </row>
    <row r="24" spans="1:14" ht="12.75">
      <c r="A24" s="10">
        <v>57</v>
      </c>
      <c r="B24" s="16">
        <v>8</v>
      </c>
      <c r="C24" s="43" t="s">
        <v>95</v>
      </c>
      <c r="D24" s="40" t="s">
        <v>131</v>
      </c>
      <c r="E24" s="40">
        <v>1987</v>
      </c>
      <c r="F24" s="43" t="s">
        <v>94</v>
      </c>
      <c r="G24" s="40" t="s">
        <v>13</v>
      </c>
      <c r="H24" s="21" t="s">
        <v>129</v>
      </c>
      <c r="I24" s="46">
        <v>0.0019810185185185182</v>
      </c>
      <c r="J24" s="10"/>
      <c r="K24" s="10"/>
      <c r="L24" s="7">
        <v>8</v>
      </c>
      <c r="N24" s="7"/>
    </row>
    <row r="25" spans="1:14" ht="12.75">
      <c r="A25" s="10">
        <v>68</v>
      </c>
      <c r="B25" s="16">
        <v>9</v>
      </c>
      <c r="C25" s="22" t="s">
        <v>62</v>
      </c>
      <c r="D25" s="21" t="s">
        <v>131</v>
      </c>
      <c r="E25" s="21">
        <v>1981</v>
      </c>
      <c r="F25" s="29" t="s">
        <v>63</v>
      </c>
      <c r="G25" s="21" t="s">
        <v>13</v>
      </c>
      <c r="H25" s="21" t="s">
        <v>129</v>
      </c>
      <c r="I25" s="46">
        <v>0.0019105324074074074</v>
      </c>
      <c r="J25" s="10"/>
      <c r="K25" s="10"/>
      <c r="L25" s="7">
        <v>9</v>
      </c>
      <c r="N25" s="7"/>
    </row>
    <row r="26" spans="1:14" ht="12.75">
      <c r="A26" s="10">
        <v>26</v>
      </c>
      <c r="B26" s="16">
        <v>10</v>
      </c>
      <c r="C26" s="27" t="s">
        <v>26</v>
      </c>
      <c r="D26" s="26" t="s">
        <v>131</v>
      </c>
      <c r="E26" s="21">
        <v>1961</v>
      </c>
      <c r="F26" s="29" t="s">
        <v>17</v>
      </c>
      <c r="G26" s="1" t="s">
        <v>13</v>
      </c>
      <c r="H26" s="21" t="s">
        <v>129</v>
      </c>
      <c r="I26" s="46">
        <v>0.0019067129629629631</v>
      </c>
      <c r="J26" s="10"/>
      <c r="K26" s="10"/>
      <c r="L26" s="7">
        <v>10</v>
      </c>
      <c r="N26" s="7"/>
    </row>
    <row r="27" spans="1:14" ht="12.75">
      <c r="A27" s="10">
        <v>33</v>
      </c>
      <c r="B27" s="16">
        <v>11</v>
      </c>
      <c r="C27" s="27" t="s">
        <v>119</v>
      </c>
      <c r="D27" s="26" t="s">
        <v>131</v>
      </c>
      <c r="E27" s="21">
        <v>1984</v>
      </c>
      <c r="F27" s="29" t="s">
        <v>88</v>
      </c>
      <c r="G27" s="1" t="s">
        <v>13</v>
      </c>
      <c r="H27" s="21" t="s">
        <v>129</v>
      </c>
      <c r="I27" s="46">
        <v>0.0017994212962962964</v>
      </c>
      <c r="J27" s="10"/>
      <c r="K27" s="10"/>
      <c r="L27" s="7">
        <v>11</v>
      </c>
      <c r="N27" s="7"/>
    </row>
    <row r="28" spans="1:14" ht="12.75">
      <c r="A28" s="10">
        <v>15</v>
      </c>
      <c r="B28" s="16">
        <v>12</v>
      </c>
      <c r="C28" s="24" t="s">
        <v>104</v>
      </c>
      <c r="D28" s="16" t="s">
        <v>131</v>
      </c>
      <c r="E28" s="16">
        <v>1987</v>
      </c>
      <c r="F28" s="41" t="s">
        <v>86</v>
      </c>
      <c r="G28" s="42" t="s">
        <v>13</v>
      </c>
      <c r="H28" s="21" t="s">
        <v>129</v>
      </c>
      <c r="I28" s="46">
        <v>0.0017630787037037036</v>
      </c>
      <c r="J28" s="10"/>
      <c r="K28" s="10"/>
      <c r="L28" s="7">
        <v>12</v>
      </c>
      <c r="N28" s="7"/>
    </row>
    <row r="29" spans="1:14" ht="12.75">
      <c r="A29" s="10">
        <v>31</v>
      </c>
      <c r="B29" s="16">
        <v>13</v>
      </c>
      <c r="C29" s="24" t="s">
        <v>23</v>
      </c>
      <c r="D29" s="16" t="s">
        <v>131</v>
      </c>
      <c r="E29" s="16">
        <v>1973</v>
      </c>
      <c r="F29" s="30" t="s">
        <v>24</v>
      </c>
      <c r="G29" s="16" t="s">
        <v>22</v>
      </c>
      <c r="H29" s="21" t="s">
        <v>129</v>
      </c>
      <c r="I29" s="46">
        <v>0.001727314814814815</v>
      </c>
      <c r="J29" s="10"/>
      <c r="K29" s="10"/>
      <c r="L29" s="7">
        <v>13</v>
      </c>
      <c r="N29" s="7"/>
    </row>
    <row r="30" spans="1:14" ht="12.75">
      <c r="A30" s="10">
        <v>18</v>
      </c>
      <c r="B30" s="16">
        <v>14</v>
      </c>
      <c r="C30" s="22" t="s">
        <v>75</v>
      </c>
      <c r="D30" s="21" t="s">
        <v>131</v>
      </c>
      <c r="E30" s="21">
        <v>1958</v>
      </c>
      <c r="F30" s="29" t="s">
        <v>14</v>
      </c>
      <c r="G30" s="21" t="s">
        <v>19</v>
      </c>
      <c r="H30" s="21" t="s">
        <v>129</v>
      </c>
      <c r="I30" s="46">
        <v>0.0016732638888888888</v>
      </c>
      <c r="J30" s="10"/>
      <c r="K30" s="10"/>
      <c r="L30" s="7">
        <v>14</v>
      </c>
      <c r="N30" s="7"/>
    </row>
    <row r="31" spans="1:14" ht="12.75">
      <c r="A31" s="10">
        <v>44</v>
      </c>
      <c r="B31" s="16">
        <v>15</v>
      </c>
      <c r="C31" s="22" t="s">
        <v>32</v>
      </c>
      <c r="D31" s="21" t="s">
        <v>131</v>
      </c>
      <c r="E31" s="21">
        <v>1976</v>
      </c>
      <c r="F31" s="23" t="s">
        <v>27</v>
      </c>
      <c r="G31" s="21" t="s">
        <v>13</v>
      </c>
      <c r="H31" s="21" t="s">
        <v>129</v>
      </c>
      <c r="I31" s="46">
        <v>0.0014907407407407406</v>
      </c>
      <c r="J31" s="10"/>
      <c r="K31" s="10"/>
      <c r="L31" s="7">
        <v>15</v>
      </c>
      <c r="N31" s="7"/>
    </row>
    <row r="32" spans="1:14" ht="12.75">
      <c r="A32" s="10">
        <v>27</v>
      </c>
      <c r="B32" s="16">
        <v>16</v>
      </c>
      <c r="C32" s="22" t="s">
        <v>25</v>
      </c>
      <c r="D32" s="21" t="s">
        <v>131</v>
      </c>
      <c r="E32" s="21">
        <v>1977</v>
      </c>
      <c r="F32" s="25" t="s">
        <v>34</v>
      </c>
      <c r="G32" s="21" t="s">
        <v>19</v>
      </c>
      <c r="H32" s="21" t="s">
        <v>129</v>
      </c>
      <c r="I32" s="46">
        <v>0.0013967592592592593</v>
      </c>
      <c r="J32" s="10"/>
      <c r="K32" s="10"/>
      <c r="L32" s="7">
        <v>16</v>
      </c>
      <c r="N32" s="7"/>
    </row>
  </sheetData>
  <mergeCells count="24">
    <mergeCell ref="H15:I15"/>
    <mergeCell ref="J15:K15"/>
    <mergeCell ref="L15:L16"/>
    <mergeCell ref="N3:N4"/>
    <mergeCell ref="N15:N16"/>
    <mergeCell ref="J3:K3"/>
    <mergeCell ref="A13:K13"/>
    <mergeCell ref="A15:A16"/>
    <mergeCell ref="B15:B16"/>
    <mergeCell ref="C15:C16"/>
    <mergeCell ref="D15:D16"/>
    <mergeCell ref="E15:E16"/>
    <mergeCell ref="F15:F16"/>
    <mergeCell ref="G15:G16"/>
    <mergeCell ref="A1:M1"/>
    <mergeCell ref="A3:A4"/>
    <mergeCell ref="B3:B4"/>
    <mergeCell ref="C3:C4"/>
    <mergeCell ref="D3:D4"/>
    <mergeCell ref="E3:E4"/>
    <mergeCell ref="F3:F4"/>
    <mergeCell ref="G3:G4"/>
    <mergeCell ref="H3:I3"/>
    <mergeCell ref="L3:M3"/>
  </mergeCells>
  <printOptions horizontalCentered="1"/>
  <pageMargins left="0.7874015748031497" right="0.7874015748031497" top="0.984251968503937" bottom="0.984251968503937" header="0.5118110236220472" footer="0.5118110236220472"/>
  <pageSetup orientation="landscape" paperSize="9" r:id="rId1"/>
  <headerFooter alignWithMargins="0">
    <oddHeader>&amp;L
5-6 июля 2003г.&amp;CФедерация альпинизма, скалодазания и альпрнизма СПб&amp;R
пос.Хийтола</oddHeader>
    <oddFooter>&amp;LГл.судья соревнований:
Гл.секретарь соревнований:&amp;RКлементьев М.П.
Могучая Т.В.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User</cp:lastModifiedBy>
  <cp:lastPrinted>2003-07-06T10:39:00Z</cp:lastPrinted>
  <dcterms:created xsi:type="dcterms:W3CDTF">2095-05-09T09:07:50Z</dcterms:created>
  <dcterms:modified xsi:type="dcterms:W3CDTF">2003-07-07T17:05:35Z</dcterms:modified>
  <cp:category/>
  <cp:version/>
  <cp:contentType/>
  <cp:contentStatus/>
</cp:coreProperties>
</file>